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Ziwig Drive\Ziwig RNA Platform\RC\Dashboard\config\"/>
    </mc:Choice>
  </mc:AlternateContent>
  <xr:revisionPtr revIDLastSave="0" documentId="13_ncr:1_{1E93DEBA-4154-4592-821D-41DDDECBC138}" xr6:coauthVersionLast="47" xr6:coauthVersionMax="47" xr10:uidLastSave="{00000000-0000-0000-0000-000000000000}"/>
  <bookViews>
    <workbookView xWindow="615" yWindow="1245" windowWidth="56580" windowHeight="29400" activeTab="2" xr2:uid="{A6CC3157-68F6-41F0-9517-0B2DC4067C28}"/>
  </bookViews>
  <sheets>
    <sheet name="Inclusions" sheetId="2" r:id="rId1"/>
    <sheet name="Synthèse par centre" sheetId="3" r:id="rId2"/>
    <sheet name="Synthèse globale par population" sheetId="10" r:id="rId3"/>
  </sheets>
  <definedNames>
    <definedName name="_xlnm._FilterDatabase" localSheetId="1" hidden="1">'Synthèse par centre'!$A$4:$I$6</definedName>
    <definedName name="date_updated">Inclusions!$B$1</definedName>
    <definedName name="endobest_organizations">'Synthèse par centre'!$A$6:$I$6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0" l="1"/>
  <c r="B8" i="10"/>
  <c r="H6" i="3"/>
  <c r="G6" i="3"/>
  <c r="E6" i="3"/>
  <c r="D6" i="3"/>
  <c r="B6" i="3"/>
  <c r="B5" i="3" s="1"/>
  <c r="C1" i="10"/>
  <c r="B1" i="3"/>
  <c r="H5" i="3" l="1"/>
  <c r="D5" i="3"/>
  <c r="G5" i="3"/>
  <c r="E5" i="3"/>
  <c r="F5" i="3" l="1"/>
  <c r="I6" i="3"/>
  <c r="I5" i="3"/>
  <c r="F6" i="3"/>
  <c r="C6" i="3"/>
  <c r="C5" i="3" s="1"/>
  <c r="B5" i="10" l="1"/>
  <c r="C5" i="10"/>
  <c r="C9" i="10" s="1"/>
  <c r="B6" i="10"/>
  <c r="B9" i="10" l="1"/>
  <c r="B7" i="10"/>
</calcChain>
</file>

<file path=xl/sharedStrings.xml><?xml version="1.0" encoding="utf-8"?>
<sst xmlns="http://schemas.openxmlformats.org/spreadsheetml/2006/main" count="131" uniqueCount="91">
  <si>
    <t>Non</t>
  </si>
  <si>
    <t>Oui</t>
  </si>
  <si>
    <t>Total Incluses</t>
  </si>
  <si>
    <t>CHIR Avant Connue</t>
  </si>
  <si>
    <t>Baisse Coelioscopie après Test</t>
  </si>
  <si>
    <t>% de baisse (critère principal)</t>
  </si>
  <si>
    <t>Population 1</t>
  </si>
  <si>
    <t>Population 2</t>
  </si>
  <si>
    <t>Changement de prise en charge après test</t>
  </si>
  <si>
    <t>% de changement</t>
  </si>
  <si>
    <t>Global</t>
  </si>
  <si>
    <t>CENTRE</t>
  </si>
  <si>
    <t>PSEUDO</t>
  </si>
  <si>
    <t>N° DU TUBE</t>
  </si>
  <si>
    <t>COMPLEXE</t>
  </si>
  <si>
    <t>RCP déclenchée</t>
  </si>
  <si>
    <t>CHIR AVANT</t>
  </si>
  <si>
    <t>CHIR APRES</t>
  </si>
  <si>
    <t>TYPE CHIR APRES</t>
  </si>
  <si>
    <t>CHANGT PRISE EN CHARGE</t>
  </si>
  <si>
    <t>RESULTAT</t>
  </si>
  <si>
    <t>Inconnu</t>
  </si>
  <si>
    <t>Baisse des coelioscopies après test</t>
  </si>
  <si>
    <t>N/A</t>
  </si>
  <si>
    <t>N° total (nombre de patientes)</t>
  </si>
  <si>
    <t>POPULATION 2</t>
  </si>
  <si>
    <t>POPULATON 1</t>
  </si>
  <si>
    <t>Douleurs</t>
  </si>
  <si>
    <t>Qualité de vie</t>
  </si>
  <si>
    <t>Niveau de satisfaction de la prise en charge</t>
  </si>
  <si>
    <t>Dysménorrhée</t>
  </si>
  <si>
    <t>Dyspareunie</t>
  </si>
  <si>
    <t>Dysurie</t>
  </si>
  <si>
    <t>Scapulalgie</t>
  </si>
  <si>
    <t>Dyschesie</t>
  </si>
  <si>
    <t>Rectorragie et ou hématurie</t>
  </si>
  <si>
    <t>Pneumothorax, toux cyclique, hémoptysie</t>
  </si>
  <si>
    <t>Fatigue Isolée</t>
  </si>
  <si>
    <t>Infertilité</t>
  </si>
  <si>
    <t>Antécédent Endométriose</t>
  </si>
  <si>
    <t>Antécédent Endométriose - Degré</t>
  </si>
  <si>
    <t>Grossesse en cours</t>
  </si>
  <si>
    <t>Maladie auto immune</t>
  </si>
  <si>
    <t>Endocrinologie et maladie métabolique</t>
  </si>
  <si>
    <t>Endocrinologie et maladie métabolique - Année</t>
  </si>
  <si>
    <t>Pathologies gynéco obstétriques connues</t>
  </si>
  <si>
    <t>Dépression</t>
  </si>
  <si>
    <t>Maladie psychatrique</t>
  </si>
  <si>
    <t>MICI</t>
  </si>
  <si>
    <t>ASTHME</t>
  </si>
  <si>
    <t>Infection bactérienne ou virale</t>
  </si>
  <si>
    <t>Antécédent Cancer</t>
  </si>
  <si>
    <t>Résultat de l’imagerie</t>
  </si>
  <si>
    <t>Nodule à l'examen clinique</t>
  </si>
  <si>
    <t>Nodule nature</t>
  </si>
  <si>
    <t>Ligament utéro sacré</t>
  </si>
  <si>
    <t>Torus</t>
  </si>
  <si>
    <t>COELIOSCOPIE RECHERCHE ENDOMETRIOSE</t>
  </si>
  <si>
    <t>Profonde</t>
  </si>
  <si>
    <t>6/10</t>
  </si>
  <si>
    <t>Age</t>
  </si>
  <si>
    <t>Informations générales</t>
  </si>
  <si>
    <t>Symptômes</t>
  </si>
  <si>
    <t>Antécédents</t>
  </si>
  <si>
    <t>Imagerie</t>
  </si>
  <si>
    <t>Examens</t>
  </si>
  <si>
    <t>SOPK</t>
  </si>
  <si>
    <t>Kyste</t>
  </si>
  <si>
    <t>Hôpital Privé Natécia</t>
  </si>
  <si>
    <t>ENDOBEST-029-389-PM</t>
  </si>
  <si>
    <t>Négatif</t>
  </si>
  <si>
    <t>24 ans 6 mois</t>
  </si>
  <si>
    <t>37/55</t>
  </si>
  <si>
    <t>Satisfaite</t>
  </si>
  <si>
    <t>Mis à jour : le 03/12/2025 19:08</t>
  </si>
  <si>
    <t>Centre</t>
  </si>
  <si>
    <t>Suivi à 6 mois</t>
  </si>
  <si>
    <t>Suivi à 6 mois - Taux de complétude</t>
  </si>
  <si>
    <t>Lésions visibles</t>
  </si>
  <si>
    <t xml:space="preserve">Diagnostic histologique </t>
  </si>
  <si>
    <t>Diagnostic final</t>
  </si>
  <si>
    <t>Diagnostic final basé sur</t>
  </si>
  <si>
    <t>Abstention par refus de la patiente après consultation d’annonce</t>
  </si>
  <si>
    <t>Pas de prélèvement anatomopathologique</t>
  </si>
  <si>
    <t>Diagnostic non posé</t>
  </si>
  <si>
    <t>Diagnostic de certitude (Coelioscopie) et Résultat Ziwig Endotest®</t>
  </si>
  <si>
    <t>Coelioscopie réalisée</t>
  </si>
  <si>
    <t>Lésion visible mais de nature incertaine (absence de critère de positivité)</t>
  </si>
  <si>
    <t>RAISON CHIR APRES</t>
  </si>
  <si>
    <t>POP1 CHANGT PEC</t>
  </si>
  <si>
    <t>POP2 CHANGT PEC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</si>
</sst>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0;&quot;-&quot;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0"/>
      <color theme="2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rgb="FF009999"/>
        <bgColor indexed="64"/>
      </patternFill>
    </fill>
    <fill>
      <patternFill patternType="solid">
        <fgColor rgb="FF65C9D1"/>
        <bgColor rgb="FFCCCCCC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76EA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theme="9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/>
        <bgColor theme="7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auto="1"/>
      </left>
      <right/>
      <top style="thin">
        <color theme="9" tint="0.3999755851924192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theme="9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4" tint="0.39997558519241921"/>
      </top>
      <bottom style="thin">
        <color theme="4" tint="0.39994506668294322"/>
      </bottom>
      <diagonal/>
    </border>
    <border>
      <left/>
      <right/>
      <top style="thin">
        <color theme="7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 vertical="center" wrapText="1"/>
    </xf>
    <xf numFmtId="10" fontId="0" fillId="0" borderId="0" xfId="1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10" fontId="8" fillId="2" borderId="4" xfId="1" applyNumberFormat="1" applyFont="1" applyFill="1" applyBorder="1" applyAlignment="1">
      <alignment horizontal="center" vertical="center" wrapText="1"/>
    </xf>
    <xf numFmtId="14" fontId="9" fillId="3" borderId="0" xfId="0" applyNumberFormat="1" applyFont="1" applyFill="1" applyAlignment="1">
      <alignment horizontal="right"/>
    </xf>
    <xf numFmtId="10" fontId="6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7" borderId="6" xfId="0" applyFill="1" applyBorder="1" applyAlignment="1">
      <alignment horizontal="center" vertical="center" wrapText="1"/>
    </xf>
    <xf numFmtId="0" fontId="0" fillId="9" borderId="6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14" fontId="9" fillId="3" borderId="0" xfId="0" applyNumberFormat="1" applyFont="1" applyFill="1" applyAlignment="1">
      <alignment horizontal="center"/>
    </xf>
    <xf numFmtId="0" fontId="10" fillId="0" borderId="0" xfId="0" applyFont="1" applyAlignment="1">
      <alignment vertical="center"/>
    </xf>
    <xf numFmtId="0" fontId="11" fillId="11" borderId="3" xfId="0" applyFont="1" applyFill="1" applyBorder="1" applyAlignment="1">
      <alignment vertical="center"/>
    </xf>
    <xf numFmtId="10" fontId="11" fillId="11" borderId="5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4" fontId="0" fillId="0" borderId="0" xfId="0" applyNumberFormat="1" applyAlignment="1">
      <alignment horizontal="center" vertical="center" wrapText="1"/>
    </xf>
    <xf numFmtId="164" fontId="8" fillId="2" borderId="4" xfId="0" applyNumberFormat="1" applyFont="1" applyFill="1" applyBorder="1" applyAlignment="1">
      <alignment horizontal="center" vertical="center" wrapText="1"/>
    </xf>
    <xf numFmtId="164" fontId="11" fillId="11" borderId="5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/>
    </xf>
    <xf numFmtId="0" fontId="0" fillId="12" borderId="10" xfId="0" applyFill="1" applyBorder="1" applyAlignment="1">
      <alignment vertical="center"/>
    </xf>
    <xf numFmtId="164" fontId="0" fillId="12" borderId="10" xfId="0" applyNumberFormat="1" applyFill="1" applyBorder="1" applyAlignment="1">
      <alignment horizontal="center" vertical="center" wrapText="1"/>
    </xf>
    <xf numFmtId="10" fontId="0" fillId="12" borderId="10" xfId="1" applyNumberFormat="1" applyFont="1" applyFill="1" applyBorder="1" applyAlignment="1">
      <alignment horizontal="center" vertical="center" wrapText="1"/>
    </xf>
    <xf numFmtId="0" fontId="8" fillId="13" borderId="11" xfId="0" applyFont="1" applyFill="1" applyBorder="1"/>
    <xf numFmtId="1" fontId="8" fillId="13" borderId="11" xfId="0" applyNumberFormat="1" applyFont="1" applyFill="1" applyBorder="1" applyAlignment="1">
      <alignment horizontal="left"/>
    </xf>
    <xf numFmtId="0" fontId="8" fillId="13" borderId="11" xfId="0" applyFont="1" applyFill="1" applyBorder="1" applyAlignment="1">
      <alignment horizontal="left"/>
    </xf>
    <xf numFmtId="0" fontId="8" fillId="13" borderId="11" xfId="0" applyFont="1" applyFill="1" applyBorder="1" applyAlignment="1">
      <alignment horizontal="center"/>
    </xf>
    <xf numFmtId="49" fontId="8" fillId="13" borderId="11" xfId="0" applyNumberFormat="1" applyFont="1" applyFill="1" applyBorder="1" applyAlignment="1">
      <alignment horizontal="left"/>
    </xf>
    <xf numFmtId="0" fontId="0" fillId="15" borderId="0" xfId="0" applyFill="1"/>
    <xf numFmtId="0" fontId="0" fillId="14" borderId="11" xfId="0" applyFill="1" applyBorder="1"/>
    <xf numFmtId="1" fontId="0" fillId="14" borderId="11" xfId="0" applyNumberFormat="1" applyFill="1" applyBorder="1" applyAlignment="1">
      <alignment horizontal="center"/>
    </xf>
    <xf numFmtId="0" fontId="0" fillId="14" borderId="11" xfId="0" applyFill="1" applyBorder="1" applyAlignment="1">
      <alignment horizontal="center"/>
    </xf>
    <xf numFmtId="49" fontId="0" fillId="14" borderId="11" xfId="0" applyNumberFormat="1" applyFill="1" applyBorder="1" applyAlignment="1">
      <alignment horizontal="center"/>
    </xf>
    <xf numFmtId="9" fontId="0" fillId="14" borderId="11" xfId="1" applyFont="1" applyFill="1" applyBorder="1" applyAlignment="1">
      <alignment horizontal="center"/>
    </xf>
    <xf numFmtId="0" fontId="0" fillId="10" borderId="7" xfId="0" applyFill="1" applyBorder="1" applyAlignment="1">
      <alignment horizontal="center" vertical="center" wrapText="1"/>
    </xf>
    <xf numFmtId="0" fontId="0" fillId="10" borderId="8" xfId="0" applyFill="1" applyBorder="1" applyAlignment="1">
      <alignment horizontal="center" vertical="center" wrapText="1"/>
    </xf>
    <xf numFmtId="0" fontId="0" fillId="10" borderId="9" xfId="0" applyFill="1" applyBorder="1" applyAlignment="1">
      <alignment horizontal="center" vertical="center" wrapText="1"/>
    </xf>
    <xf numFmtId="0" fontId="0" fillId="8" borderId="7" xfId="0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 wrapText="1"/>
    </xf>
    <xf numFmtId="0" fontId="0" fillId="8" borderId="9" xfId="0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164" fontId="9" fillId="3" borderId="0" xfId="0" applyNumberFormat="1" applyFont="1" applyFill="1" applyAlignment="1">
      <alignment horizontal="center"/>
    </xf>
    <xf numFmtId="0" fontId="0" fillId="0" borderId="0" xfId="0" applyAlignment="1">
      <alignment horizontal="center"/>
    </xf>
  </cellXfs>
  <cellStyles count="4">
    <cellStyle name="Normal" xfId="0" builtinId="0"/>
    <cellStyle name="Normal 2" xfId="2" xr:uid="{8E149A79-9B6A-4F79-AA61-527C9441C631}"/>
    <cellStyle name="Pourcentage" xfId="1" builtinId="5"/>
    <cellStyle name="Pourcentage 2" xfId="3" xr:uid="{492D8595-73FE-46D1-9443-AC8CB80B39F3}"/>
  </cellStyles>
  <dxfs count="64">
    <dxf>
      <fill>
        <patternFill patternType="solid">
          <bgColor theme="3" tint="0.89996032593768116"/>
        </patternFill>
      </fill>
    </dxf>
    <dxf>
      <fill>
        <patternFill patternType="solid">
          <bgColor theme="0"/>
        </patternFill>
      </fill>
    </dxf>
    <dxf>
      <fill>
        <patternFill>
          <bgColor rgb="FFEE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3" formatCode="0%"/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" formatCode="0"/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border diagonalUp="0" diagonalDown="0">
        <left/>
        <right/>
        <top style="thin">
          <color theme="7"/>
        </top>
        <bottom/>
        <vertical/>
        <horizontal/>
      </border>
    </dxf>
    <dxf>
      <border outline="0">
        <left style="thin">
          <color theme="7"/>
        </left>
        <right style="thin">
          <color theme="7"/>
        </right>
        <bottom style="thin">
          <color theme="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7"/>
          <bgColor theme="7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76EAF0"/>
      <color rgb="FFB3B3B3"/>
      <color rgb="FF88D0DE"/>
      <color rgb="FF66FFFF"/>
      <color rgb="FF44D3E2"/>
      <color rgb="FF3AEC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85975" cy="504825"/>
    <xdr:pic>
      <xdr:nvPicPr>
        <xdr:cNvPr id="3" name="image1.png" title="Image">
          <a:extLst>
            <a:ext uri="{FF2B5EF4-FFF2-40B4-BE49-F238E27FC236}">
              <a16:creationId xmlns:a16="http://schemas.microsoft.com/office/drawing/2014/main" id="{3CE21E08-BD3E-442E-84C8-A01A8782A45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85975" cy="5048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28575</xdr:rowOff>
    </xdr:from>
    <xdr:ext cx="2085975" cy="504825"/>
    <xdr:pic>
      <xdr:nvPicPr>
        <xdr:cNvPr id="3" name="image1.png" title="Image">
          <a:extLst>
            <a:ext uri="{FF2B5EF4-FFF2-40B4-BE49-F238E27FC236}">
              <a16:creationId xmlns:a16="http://schemas.microsoft.com/office/drawing/2014/main" id="{DBEAE9F6-6F55-4DA6-B52E-A267CDA19E8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28575"/>
          <a:ext cx="2085975" cy="50482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03120" cy="51054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EC5B4077-BF5D-47EC-853B-618D7B55C9D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103120" cy="510540"/>
        </a:xfrm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C86B760-8B76-41C3-BC70-5B1AA083F437}" name="endobest_inclusions" displayName="endobest_inclusions" ref="A5:BA6" totalsRowShown="0" headerRowDxfId="63" dataDxfId="62" tableBorderDxfId="61">
  <autoFilter ref="A5:BA6" xr:uid="{8C86B760-8B76-41C3-BC70-5B1AA083F437}"/>
  <tableColumns count="53">
    <tableColumn id="1" xr3:uid="{9CBE5AB9-F816-4728-A4F2-D5553254F6CC}" name="CENTRE" dataDxfId="60"/>
    <tableColumn id="2" xr3:uid="{3214FA6C-33FF-4BBB-A086-9A10AFAC84FB}" name="PSEUDO" dataDxfId="59"/>
    <tableColumn id="3" xr3:uid="{62910091-F392-4795-9974-A4DA9B39CC9B}" name="N° DU TUBE" dataDxfId="58"/>
    <tableColumn id="4" xr3:uid="{0FA2D09E-B5E2-4505-AA6C-F4E9B6753FFD}" name="COMPLEXE" dataDxfId="57"/>
    <tableColumn id="5" xr3:uid="{36D0A916-20E6-45F1-9566-28BD2D8F2393}" name="RCP déclenchée" dataDxfId="56"/>
    <tableColumn id="6" xr3:uid="{9830503E-0484-45ED-82CA-3DA2654510F4}" name="CHIR AVANT" dataDxfId="55"/>
    <tableColumn id="7" xr3:uid="{9B392B79-C071-4DB9-9D45-AC6339D05090}" name="CHIR APRES" dataDxfId="54"/>
    <tableColumn id="8" xr3:uid="{CD8D2F82-1688-4381-83AF-8A01B565C2B0}" name="TYPE CHIR APRES" dataDxfId="53"/>
    <tableColumn id="9" xr3:uid="{FE9E3A75-CFB6-4396-8575-FBF7BE274FD5}" name="RAISON CHIR APRES" dataDxfId="52"/>
    <tableColumn id="10" xr3:uid="{62FC645E-6C59-4213-9F55-DED856DA2DA1}" name="CHANGT PRISE EN CHARGE" dataDxfId="51"/>
    <tableColumn id="13" xr3:uid="{C6C5A15A-1686-4B9E-8F8D-916E66F06460}" name="POP1 CHANGT PEC" dataDxfId="50"/>
    <tableColumn id="14" xr3:uid="{4999404B-2C7F-481A-81F1-A25B1176689C}" name="POP2 CHANGT PEC" dataDxfId="49"/>
    <tableColumn id="66" xr3:uid="{D33D4548-A9EC-4398-9A96-558CB8E3EAA5}" name="RESULTAT" dataDxfId="48"/>
    <tableColumn id="67" xr3:uid="{00C79CFC-45FD-4B68-8066-9876B16A59E9}" name="Age" dataDxfId="47"/>
    <tableColumn id="68" xr3:uid="{4891EB6D-828E-4657-A66C-8939C27DA8AF}" name="Douleurs" dataDxfId="46"/>
    <tableColumn id="69" xr3:uid="{7CA3E727-07AB-4FEA-A85C-BED1BF6083F0}" name="Qualité de vie" dataDxfId="45"/>
    <tableColumn id="70" xr3:uid="{9AC6E2C3-592E-4B91-A638-20B9518AC731}" name="Niveau de satisfaction de la prise en charge" dataDxfId="44"/>
    <tableColumn id="71" xr3:uid="{3F4043F4-47F2-44BB-8DEA-F8FBC4E3F804}" name="Dysménorrhée" dataDxfId="43"/>
    <tableColumn id="72" xr3:uid="{21BCD38C-5289-43E1-9D52-9DFF5B798521}" name="Dyspareunie" dataDxfId="42"/>
    <tableColumn id="73" xr3:uid="{F960BFF9-FCAF-4AD3-AEF9-B03DCDA72235}" name="Dysurie" dataDxfId="41"/>
    <tableColumn id="74" xr3:uid="{BD9B2BF5-7F4D-4B16-A975-67AE9FF67E3E}" name="Scapulalgie" dataDxfId="40"/>
    <tableColumn id="75" xr3:uid="{D37950E1-5694-4A40-976A-5DC6640A6D6B}" name="Dyschesie" dataDxfId="39"/>
    <tableColumn id="76" xr3:uid="{A0EC55FB-0CD5-4BDB-84EC-3CC97E8CF99E}" name="Rectorragie et ou hématurie" dataDxfId="38"/>
    <tableColumn id="77" xr3:uid="{C01B9814-7F4B-4E95-9BEE-6F6138C12FAF}" name="Pneumothorax, toux cyclique, hémoptysie" dataDxfId="37"/>
    <tableColumn id="78" xr3:uid="{076DAF7E-799B-420B-8EE0-9E5E1BE68781}" name="Fatigue Isolée" dataDxfId="36"/>
    <tableColumn id="79" xr3:uid="{6FDE2E67-CA6F-4D9B-A729-9487E7D9D373}" name="Infertilité" dataDxfId="35"/>
    <tableColumn id="80" xr3:uid="{6BAA2603-C3A6-40A8-808F-55E0881F0CB4}" name="Antécédent Endométriose" dataDxfId="34"/>
    <tableColumn id="81" xr3:uid="{04F99E1E-EC79-49E8-95F3-56FA3E772E85}" name="Antécédent Endométriose - Degré" dataDxfId="33"/>
    <tableColumn id="82" xr3:uid="{D6B83429-A543-494C-8015-D00E519E8C89}" name="Grossesse en cours" dataDxfId="32"/>
    <tableColumn id="83" xr3:uid="{717A8592-303D-442C-B096-DD616738F7B0}" name="SOPK" dataDxfId="31"/>
    <tableColumn id="84" xr3:uid="{4FCB0E57-0267-4E48-96EA-B147C92DE545}" name="Maladie auto immune" dataDxfId="30"/>
    <tableColumn id="85" xr3:uid="{416D9FB6-08DD-4B01-AD95-2D1CD11A2394}" name="Endocrinologie et maladie métabolique" dataDxfId="29"/>
    <tableColumn id="86" xr3:uid="{DB972D1E-15CC-47DB-834D-2361768DDEEE}" name="Endocrinologie et maladie métabolique - Année" dataDxfId="28"/>
    <tableColumn id="87" xr3:uid="{B722EA98-46D3-4D6B-B201-6A5969CC042A}" name="Pathologies gynéco obstétriques connues" dataDxfId="27"/>
    <tableColumn id="88" xr3:uid="{40BBEA12-DE90-45BC-B529-1099715CDFDB}" name="Kyste" dataDxfId="26"/>
    <tableColumn id="89" xr3:uid="{3C448FCA-521B-4760-8856-562A314D4555}" name="Dépression" dataDxfId="25"/>
    <tableColumn id="90" xr3:uid="{F8CA687E-2965-4732-8835-DBBE34F90F7B}" name="Maladie psychatrique" dataDxfId="24"/>
    <tableColumn id="91" xr3:uid="{B2009EB5-2E75-4D41-A8A5-35FA7C38CD90}" name="MICI" dataDxfId="23"/>
    <tableColumn id="92" xr3:uid="{524B689C-9437-47A9-B4CB-532A71AD9EB0}" name="ASTHME" dataDxfId="22"/>
    <tableColumn id="93" xr3:uid="{2D899543-1026-4ED4-B95F-E86C41895877}" name="Infection bactérienne ou virale" dataDxfId="21"/>
    <tableColumn id="94" xr3:uid="{A581E1C7-7244-416A-8D00-06000D8754E4}" name="Antécédent Cancer" dataDxfId="20"/>
    <tableColumn id="95" xr3:uid="{059027EF-EBBD-42D7-9006-B1E971E7A69D}" name="Résultat de l’imagerie" dataDxfId="19"/>
    <tableColumn id="96" xr3:uid="{7153B358-8A3C-4B13-9131-88273D71BB72}" name="Nodule à l'examen clinique" dataDxfId="18"/>
    <tableColumn id="97" xr3:uid="{7F95A4A9-6F52-4732-888B-01E4DD186C78}" name="Nodule nature" dataDxfId="17"/>
    <tableColumn id="98" xr3:uid="{25966FDA-ED8D-42FA-B377-049A6EC3450A}" name="Ligament utéro sacré" dataDxfId="16"/>
    <tableColumn id="99" xr3:uid="{091D0CFB-BA07-44A3-8E72-3043D83BB253}" name="Torus" dataDxfId="15"/>
    <tableColumn id="100" xr3:uid="{FC0B35B4-037A-4229-B91D-811FE698A9E3}" name="COELIOSCOPIE RECHERCHE ENDOMETRIOSE" dataDxfId="14"/>
    <tableColumn id="101" xr3:uid="{EC8CACAC-24D2-4E01-A493-B3F65A7869E8}" name="Coelioscopie réalisée" dataDxfId="13"/>
    <tableColumn id="102" xr3:uid="{7DF0FB42-5E5A-415C-8C3C-A6734877A5F8}" name="Lésions visibles" dataDxfId="12"/>
    <tableColumn id="103" xr3:uid="{4520E1DD-09F6-4E43-A64B-CBA2CCDD2A78}" name="Diagnostic histologique " dataDxfId="11"/>
    <tableColumn id="104" xr3:uid="{80A056F7-2ABE-4673-8759-60861360A281}" name="Diagnostic final" dataDxfId="10"/>
    <tableColumn id="105" xr3:uid="{63CA235B-33F3-454B-8A80-9219532042DB}" name="Diagnostic final basé sur" dataDxfId="9"/>
    <tableColumn id="106" xr3:uid="{5790890B-433D-4B46-81D5-63F9B4BFCF88}" name="Suivi à 6 mois - Taux de complétude" dataDxfId="8" dataCellStyle="Pourcentag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9D664-13AC-44C3-A2E0-DE4BCD032FFF}">
  <sheetPr>
    <outlinePr summaryBelow="0" summaryRight="0"/>
  </sheetPr>
  <dimension ref="A1:BA6"/>
  <sheetViews>
    <sheetView workbookViewId="0">
      <pane xSplit="2" ySplit="5" topLeftCell="C6" activePane="bottomRight" state="frozen"/>
      <selection activeCell="B1" sqref="B1"/>
      <selection pane="topRight" activeCell="D1" sqref="D1"/>
      <selection pane="bottomLeft" activeCell="B6" sqref="B6"/>
      <selection pane="bottomRight" activeCell="B6" sqref="B6"/>
    </sheetView>
  </sheetViews>
  <sheetFormatPr baseColWidth="10" defaultRowHeight="15" outlineLevelCol="1" x14ac:dyDescent="0.25"/>
  <cols>
    <col min="1" max="1" width="50" customWidth="1"/>
    <col min="2" max="2" width="31" customWidth="1"/>
    <col min="3" max="3" width="15" style="15" customWidth="1"/>
    <col min="4" max="4" width="13.42578125" style="14" customWidth="1"/>
    <col min="5" max="5" width="18.140625" style="14" bestFit="1" customWidth="1"/>
    <col min="6" max="7" width="14.28515625" style="14" bestFit="1" customWidth="1"/>
    <col min="8" max="8" width="22.5703125" style="14" bestFit="1" customWidth="1"/>
    <col min="9" max="9" width="30.28515625" style="14" customWidth="1"/>
    <col min="10" max="10" width="28" style="14" customWidth="1" collapsed="1"/>
    <col min="11" max="11" width="20.28515625" style="14" hidden="1" customWidth="1" outlineLevel="1"/>
    <col min="12" max="12" width="21" style="14" hidden="1" customWidth="1" outlineLevel="1"/>
    <col min="13" max="13" width="21.7109375" style="14" customWidth="1"/>
    <col min="14" max="14" width="14" style="14" bestFit="1" customWidth="1"/>
    <col min="15" max="15" width="11.5703125" style="17" customWidth="1" outlineLevel="1"/>
    <col min="16" max="16" width="15.7109375" style="17" customWidth="1" outlineLevel="1"/>
    <col min="17" max="17" width="45.140625" style="14" customWidth="1" outlineLevel="1"/>
    <col min="18" max="18" width="16.7109375" style="14" bestFit="1" customWidth="1"/>
    <col min="19" max="19" width="22.5703125" style="14" customWidth="1" outlineLevel="1"/>
    <col min="20" max="20" width="10.28515625" style="14" customWidth="1" outlineLevel="1"/>
    <col min="21" max="21" width="13.5703125" style="14" customWidth="1" outlineLevel="1"/>
    <col min="22" max="22" width="12.7109375" style="14" customWidth="1" outlineLevel="1"/>
    <col min="23" max="23" width="28.85546875" style="14" customWidth="1" outlineLevel="1"/>
    <col min="24" max="24" width="41.85546875" style="14" customWidth="1" outlineLevel="1"/>
    <col min="25" max="25" width="15.85546875" style="14" customWidth="1" outlineLevel="1"/>
    <col min="26" max="26" width="11.85546875" style="14" bestFit="1" customWidth="1"/>
    <col min="27" max="27" width="27.140625" style="14" bestFit="1" customWidth="1"/>
    <col min="28" max="28" width="34.42578125" style="14" customWidth="1" outlineLevel="1"/>
    <col min="29" max="29" width="21.140625" style="14" customWidth="1" outlineLevel="1"/>
    <col min="30" max="30" width="8.28515625" style="14" customWidth="1" outlineLevel="1"/>
    <col min="31" max="31" width="22.7109375" style="14" customWidth="1" outlineLevel="1"/>
    <col min="32" max="32" width="39.28515625" style="14" customWidth="1" outlineLevel="1"/>
    <col min="33" max="33" width="46.7109375" style="14" customWidth="1" outlineLevel="1"/>
    <col min="34" max="34" width="41.5703125" style="14" customWidth="1" outlineLevel="1"/>
    <col min="35" max="35" width="8.28515625" style="14" customWidth="1" outlineLevel="1"/>
    <col min="36" max="36" width="13.7109375" style="14" customWidth="1" outlineLevel="1"/>
    <col min="37" max="37" width="22.5703125" style="14" customWidth="1" outlineLevel="1"/>
    <col min="38" max="38" width="8.28515625" style="14" customWidth="1" outlineLevel="1"/>
    <col min="39" max="39" width="10.7109375" style="14" customWidth="1" outlineLevel="1"/>
    <col min="40" max="40" width="31.28515625" style="14" customWidth="1" outlineLevel="1"/>
    <col min="41" max="41" width="20.7109375" style="14" customWidth="1" outlineLevel="1"/>
    <col min="42" max="42" width="66" style="14" bestFit="1" customWidth="1"/>
    <col min="43" max="43" width="27.85546875" style="14" bestFit="1" customWidth="1"/>
    <col min="44" max="44" width="16.140625" style="14" customWidth="1" outlineLevel="1"/>
    <col min="45" max="45" width="22.28515625" style="14" customWidth="1" outlineLevel="1"/>
    <col min="46" max="46" width="8.28515625" style="14" customWidth="1" outlineLevel="1"/>
    <col min="47" max="47" width="45.28515625" style="14" customWidth="1" outlineLevel="1"/>
    <col min="48" max="48" width="59.140625" style="14" bestFit="1" customWidth="1"/>
    <col min="49" max="49" width="19.140625" style="14" customWidth="1" outlineLevel="1"/>
    <col min="50" max="50" width="38.85546875" style="14" customWidth="1" outlineLevel="1"/>
    <col min="51" max="51" width="19.42578125" style="14" customWidth="1" outlineLevel="1"/>
    <col min="52" max="52" width="59.140625" style="14" customWidth="1" outlineLevel="1"/>
    <col min="53" max="53" width="35" style="14" customWidth="1" outlineLevel="1"/>
    <col min="54" max="54" width="16.42578125" bestFit="1" customWidth="1"/>
    <col min="55" max="55" width="17" bestFit="1" customWidth="1"/>
    <col min="56" max="56" width="15.42578125" bestFit="1" customWidth="1"/>
    <col min="57" max="57" width="19.85546875" customWidth="1"/>
    <col min="58" max="59" width="19.7109375" bestFit="1" customWidth="1"/>
    <col min="60" max="60" width="17.42578125" bestFit="1" customWidth="1"/>
    <col min="61" max="61" width="19.5703125" bestFit="1" customWidth="1"/>
    <col min="62" max="62" width="19.7109375" bestFit="1" customWidth="1"/>
  </cols>
  <sheetData>
    <row r="1" spans="1:53" ht="15.75" x14ac:dyDescent="0.25">
      <c r="B1" s="18" t="s">
        <v>74</v>
      </c>
    </row>
    <row r="4" spans="1:53" s="11" customFormat="1" ht="33" customHeight="1" x14ac:dyDescent="0.25">
      <c r="C4" s="16"/>
      <c r="D4" s="1"/>
      <c r="E4" s="1"/>
      <c r="F4" s="1"/>
      <c r="G4" s="1"/>
      <c r="H4" s="1"/>
      <c r="I4" s="1"/>
      <c r="J4" s="1"/>
      <c r="K4" s="1"/>
      <c r="L4" s="1"/>
      <c r="M4" s="1"/>
      <c r="N4" s="50" t="s">
        <v>61</v>
      </c>
      <c r="O4" s="51"/>
      <c r="P4" s="51"/>
      <c r="Q4" s="52"/>
      <c r="R4" s="48" t="s">
        <v>62</v>
      </c>
      <c r="S4" s="48"/>
      <c r="T4" s="48"/>
      <c r="U4" s="48"/>
      <c r="V4" s="48"/>
      <c r="W4" s="48"/>
      <c r="X4" s="48"/>
      <c r="Y4" s="49"/>
      <c r="Z4" s="12" t="s">
        <v>38</v>
      </c>
      <c r="AA4" s="44" t="s">
        <v>63</v>
      </c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6"/>
      <c r="AP4" s="13" t="s">
        <v>64</v>
      </c>
      <c r="AQ4" s="41" t="s">
        <v>65</v>
      </c>
      <c r="AR4" s="42"/>
      <c r="AS4" s="42"/>
      <c r="AT4" s="42"/>
      <c r="AU4" s="43"/>
      <c r="AV4" s="47" t="s">
        <v>76</v>
      </c>
      <c r="AW4" s="47"/>
      <c r="AX4" s="47"/>
      <c r="AY4" s="47"/>
      <c r="AZ4" s="47"/>
      <c r="BA4" s="47"/>
    </row>
    <row r="5" spans="1:53" x14ac:dyDescent="0.25">
      <c r="A5" s="30" t="s">
        <v>11</v>
      </c>
      <c r="B5" s="30" t="s">
        <v>12</v>
      </c>
      <c r="C5" s="31" t="s">
        <v>13</v>
      </c>
      <c r="D5" s="32" t="s">
        <v>14</v>
      </c>
      <c r="E5" s="32" t="s">
        <v>15</v>
      </c>
      <c r="F5" s="32" t="s">
        <v>16</v>
      </c>
      <c r="G5" s="32" t="s">
        <v>17</v>
      </c>
      <c r="H5" s="33" t="s">
        <v>18</v>
      </c>
      <c r="I5" s="33" t="s">
        <v>88</v>
      </c>
      <c r="J5" s="32" t="s">
        <v>19</v>
      </c>
      <c r="K5" s="32" t="s">
        <v>89</v>
      </c>
      <c r="L5" s="32" t="s">
        <v>90</v>
      </c>
      <c r="M5" s="33" t="s">
        <v>20</v>
      </c>
      <c r="N5" s="33" t="s">
        <v>60</v>
      </c>
      <c r="O5" s="34" t="s">
        <v>27</v>
      </c>
      <c r="P5" s="34" t="s">
        <v>28</v>
      </c>
      <c r="Q5" s="33" t="s">
        <v>29</v>
      </c>
      <c r="R5" s="32" t="s">
        <v>30</v>
      </c>
      <c r="S5" s="33" t="s">
        <v>31</v>
      </c>
      <c r="T5" s="32" t="s">
        <v>32</v>
      </c>
      <c r="U5" s="32" t="s">
        <v>33</v>
      </c>
      <c r="V5" s="32" t="s">
        <v>34</v>
      </c>
      <c r="W5" s="32" t="s">
        <v>35</v>
      </c>
      <c r="X5" s="32" t="s">
        <v>36</v>
      </c>
      <c r="Y5" s="32" t="s">
        <v>37</v>
      </c>
      <c r="Z5" s="32" t="s">
        <v>38</v>
      </c>
      <c r="AA5" s="32" t="s">
        <v>39</v>
      </c>
      <c r="AB5" s="32" t="s">
        <v>40</v>
      </c>
      <c r="AC5" s="32" t="s">
        <v>41</v>
      </c>
      <c r="AD5" s="32" t="s">
        <v>66</v>
      </c>
      <c r="AE5" s="32" t="s">
        <v>42</v>
      </c>
      <c r="AF5" s="32" t="s">
        <v>43</v>
      </c>
      <c r="AG5" s="32" t="s">
        <v>44</v>
      </c>
      <c r="AH5" s="32" t="s">
        <v>45</v>
      </c>
      <c r="AI5" s="32" t="s">
        <v>67</v>
      </c>
      <c r="AJ5" s="32" t="s">
        <v>46</v>
      </c>
      <c r="AK5" s="32" t="s">
        <v>47</v>
      </c>
      <c r="AL5" s="32" t="s">
        <v>48</v>
      </c>
      <c r="AM5" s="32" t="s">
        <v>49</v>
      </c>
      <c r="AN5" s="32" t="s">
        <v>50</v>
      </c>
      <c r="AO5" s="32" t="s">
        <v>51</v>
      </c>
      <c r="AP5" s="33" t="s">
        <v>52</v>
      </c>
      <c r="AQ5" s="32" t="s">
        <v>53</v>
      </c>
      <c r="AR5" s="32" t="s">
        <v>54</v>
      </c>
      <c r="AS5" s="32" t="s">
        <v>55</v>
      </c>
      <c r="AT5" s="32" t="s">
        <v>56</v>
      </c>
      <c r="AU5" s="32" t="s">
        <v>57</v>
      </c>
      <c r="AV5" s="33" t="s">
        <v>86</v>
      </c>
      <c r="AW5" s="33" t="s">
        <v>78</v>
      </c>
      <c r="AX5" s="33" t="s">
        <v>79</v>
      </c>
      <c r="AY5" s="33" t="s">
        <v>80</v>
      </c>
      <c r="AZ5" s="33" t="s">
        <v>81</v>
      </c>
      <c r="BA5" s="33" t="s">
        <v>77</v>
      </c>
    </row>
    <row r="6" spans="1:53" s="35" customFormat="1" x14ac:dyDescent="0.25">
      <c r="A6" s="36" t="s">
        <v>68</v>
      </c>
      <c r="B6" s="36" t="s">
        <v>69</v>
      </c>
      <c r="C6" s="37">
        <v>55241110003828</v>
      </c>
      <c r="D6" s="38" t="s">
        <v>0</v>
      </c>
      <c r="E6" s="38" t="s">
        <v>0</v>
      </c>
      <c r="F6" s="38" t="s">
        <v>0</v>
      </c>
      <c r="G6" s="38" t="s">
        <v>0</v>
      </c>
      <c r="H6" s="38" t="s">
        <v>23</v>
      </c>
      <c r="I6" s="38" t="s">
        <v>23</v>
      </c>
      <c r="J6" s="38" t="s">
        <v>1</v>
      </c>
      <c r="K6" s="38" t="s">
        <v>0</v>
      </c>
      <c r="L6" s="38" t="s">
        <v>1</v>
      </c>
      <c r="M6" s="38" t="s">
        <v>70</v>
      </c>
      <c r="N6" s="38" t="s">
        <v>71</v>
      </c>
      <c r="O6" s="39" t="s">
        <v>59</v>
      </c>
      <c r="P6" s="39" t="s">
        <v>72</v>
      </c>
      <c r="Q6" s="38" t="s">
        <v>73</v>
      </c>
      <c r="R6" s="38" t="s">
        <v>1</v>
      </c>
      <c r="S6" s="38" t="s">
        <v>58</v>
      </c>
      <c r="T6" s="38" t="s">
        <v>1</v>
      </c>
      <c r="U6" s="38" t="s">
        <v>0</v>
      </c>
      <c r="V6" s="38" t="s">
        <v>0</v>
      </c>
      <c r="W6" s="38" t="s">
        <v>0</v>
      </c>
      <c r="X6" s="38" t="s">
        <v>0</v>
      </c>
      <c r="Y6" s="38" t="s">
        <v>0</v>
      </c>
      <c r="Z6" s="38" t="s">
        <v>0</v>
      </c>
      <c r="AA6" s="38" t="s">
        <v>0</v>
      </c>
      <c r="AB6" s="38" t="s">
        <v>23</v>
      </c>
      <c r="AC6" s="38" t="s">
        <v>0</v>
      </c>
      <c r="AD6" s="38" t="s">
        <v>21</v>
      </c>
      <c r="AE6" s="38" t="s">
        <v>0</v>
      </c>
      <c r="AF6" s="38" t="s">
        <v>0</v>
      </c>
      <c r="AG6" s="38" t="s">
        <v>23</v>
      </c>
      <c r="AH6" s="38" t="s">
        <v>0</v>
      </c>
      <c r="AI6" s="38" t="s">
        <v>21</v>
      </c>
      <c r="AJ6" s="38" t="s">
        <v>0</v>
      </c>
      <c r="AK6" s="38" t="s">
        <v>0</v>
      </c>
      <c r="AL6" s="38" t="s">
        <v>0</v>
      </c>
      <c r="AM6" s="38" t="s">
        <v>0</v>
      </c>
      <c r="AN6" s="38" t="s">
        <v>0</v>
      </c>
      <c r="AO6" s="38" t="s">
        <v>0</v>
      </c>
      <c r="AP6" s="38" t="s">
        <v>87</v>
      </c>
      <c r="AQ6" s="38" t="s">
        <v>0</v>
      </c>
      <c r="AR6" s="38" t="s">
        <v>23</v>
      </c>
      <c r="AS6" s="38" t="s">
        <v>21</v>
      </c>
      <c r="AT6" s="38" t="s">
        <v>21</v>
      </c>
      <c r="AU6" s="38" t="s">
        <v>0</v>
      </c>
      <c r="AV6" s="38" t="s">
        <v>82</v>
      </c>
      <c r="AW6" s="38"/>
      <c r="AX6" s="38" t="s">
        <v>83</v>
      </c>
      <c r="AY6" s="38" t="s">
        <v>84</v>
      </c>
      <c r="AZ6" s="38" t="s">
        <v>85</v>
      </c>
      <c r="BA6" s="40">
        <v>0</v>
      </c>
    </row>
  </sheetData>
  <mergeCells count="5">
    <mergeCell ref="AQ4:AU4"/>
    <mergeCell ref="AA4:AO4"/>
    <mergeCell ref="AV4:BA4"/>
    <mergeCell ref="R4:Y4"/>
    <mergeCell ref="N4:Q4"/>
  </mergeCells>
  <phoneticPr fontId="2" type="noConversion"/>
  <conditionalFormatting sqref="D1:G1048576 J1:L1048576">
    <cfRule type="cellIs" dxfId="7" priority="7" operator="equal">
      <formula>"Non"</formula>
    </cfRule>
    <cfRule type="cellIs" dxfId="6" priority="8" operator="equal">
      <formula>"Oui"</formula>
    </cfRule>
  </conditionalFormatting>
  <conditionalFormatting sqref="H1:I1048576">
    <cfRule type="expression" dxfId="5" priority="4">
      <formula xml:space="preserve"> AND(H1 &lt;&gt; "N/A",  H1 &lt;&gt; "Inconnu", H1&lt;&gt;"", H1 &lt;&gt; "TYPE CHIR APRES", H1&lt;&gt;"RAISON CHIR APRES")</formula>
    </cfRule>
  </conditionalFormatting>
  <conditionalFormatting sqref="M1:M1048576">
    <cfRule type="expression" dxfId="4" priority="3">
      <formula>OR((M1="UNINTERPRETABLE"),(M1="Ininterprétable"))</formula>
    </cfRule>
    <cfRule type="expression" dxfId="3" priority="5">
      <formula>OR((M1="POSITIVE"),(M1="Positif"))</formula>
    </cfRule>
    <cfRule type="expression" dxfId="2" priority="6">
      <formula>OR((M1="NEGATIVE"),(M1="Négatif"))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AC4CE-110E-403E-86D4-693395C453FA}">
  <dimension ref="A1:I222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5" sqref="B5"/>
    </sheetView>
  </sheetViews>
  <sheetFormatPr baseColWidth="10" defaultRowHeight="15" x14ac:dyDescent="0.25"/>
  <cols>
    <col min="1" max="1" width="52.7109375" customWidth="1"/>
    <col min="2" max="2" width="16.140625" style="23" customWidth="1"/>
    <col min="3" max="3" width="19.7109375" style="23" customWidth="1"/>
    <col min="4" max="5" width="16.42578125" style="23" customWidth="1"/>
    <col min="6" max="6" width="16.42578125" style="2" customWidth="1"/>
    <col min="7" max="8" width="16.42578125" style="23" customWidth="1"/>
    <col min="9" max="9" width="16.42578125" style="2" customWidth="1"/>
  </cols>
  <sheetData>
    <row r="1" spans="1:9" ht="15.75" x14ac:dyDescent="0.25">
      <c r="B1" s="53" t="str">
        <f>Inclusions!B1</f>
        <v>Mis à jour : le 03/12/2025 19:08</v>
      </c>
      <c r="C1" s="53"/>
    </row>
    <row r="4" spans="1:9" ht="47.25" customHeight="1" x14ac:dyDescent="0.25">
      <c r="A4" s="26" t="s">
        <v>75</v>
      </c>
      <c r="B4" s="24" t="s">
        <v>2</v>
      </c>
      <c r="C4" s="24" t="s">
        <v>3</v>
      </c>
      <c r="D4" s="24" t="s">
        <v>6</v>
      </c>
      <c r="E4" s="24" t="s">
        <v>4</v>
      </c>
      <c r="F4" s="4" t="s">
        <v>5</v>
      </c>
      <c r="G4" s="24" t="s">
        <v>7</v>
      </c>
      <c r="H4" s="24" t="s">
        <v>8</v>
      </c>
      <c r="I4" s="4" t="s">
        <v>9</v>
      </c>
    </row>
    <row r="5" spans="1:9" s="19" customFormat="1" ht="19.5" customHeight="1" x14ac:dyDescent="0.25">
      <c r="A5" s="20" t="s">
        <v>10</v>
      </c>
      <c r="B5" s="25">
        <f>SUM(INDEX(endobest_organizations,,2))</f>
        <v>1</v>
      </c>
      <c r="C5" s="25">
        <f>SUM(INDEX(endobest_organizations,,3))</f>
        <v>1</v>
      </c>
      <c r="D5" s="25">
        <f>SUM(INDEX(endobest_organizations,,4))</f>
        <v>0</v>
      </c>
      <c r="E5" s="25">
        <f>SUM(INDEX(endobest_organizations,,5))</f>
        <v>0</v>
      </c>
      <c r="F5" s="21" t="str">
        <f>IF(D5&gt;0, E5/D5, "")</f>
        <v/>
      </c>
      <c r="G5" s="25">
        <f>SUM(INDEX(endobest_organizations,,7))</f>
        <v>1</v>
      </c>
      <c r="H5" s="25">
        <f>SUM(INDEX(endobest_organizations,,8))</f>
        <v>1</v>
      </c>
      <c r="I5" s="21">
        <f>IF(B5&gt;0, H5/B5, "")</f>
        <v>1</v>
      </c>
    </row>
    <row r="6" spans="1:9" s="3" customFormat="1" ht="19.5" customHeight="1" x14ac:dyDescent="0.25">
      <c r="A6" s="27" t="s">
        <v>68</v>
      </c>
      <c r="B6" s="28">
        <f>COUNTIFS(endobest_inclusions[CENTRE],A6)</f>
        <v>1</v>
      </c>
      <c r="C6" s="28">
        <f>D6+G6</f>
        <v>1</v>
      </c>
      <c r="D6" s="28">
        <f>COUNTIFS(endobest_inclusions[CENTRE],A6,endobest_inclusions[CHIR AVANT],"Oui")</f>
        <v>0</v>
      </c>
      <c r="E6" s="28">
        <f>COUNTIFS(endobest_inclusions[CENTRE],A6,endobest_inclusions[CHIR AVANT],"Oui",endobest_inclusions[CHANGT PRISE EN CHARGE],"Oui")</f>
        <v>0</v>
      </c>
      <c r="F6" s="29" t="str">
        <f>IF(D6&gt;0, E6/D6, "")</f>
        <v/>
      </c>
      <c r="G6" s="28">
        <f>COUNTIFS(endobest_inclusions[CENTRE],A6,endobest_inclusions[CHIR AVANT],"Non")</f>
        <v>1</v>
      </c>
      <c r="H6" s="28">
        <f>COUNTIFS(endobest_inclusions[CENTRE],A6,endobest_inclusions[CHANGT PRISE EN CHARGE],"Oui")</f>
        <v>1</v>
      </c>
      <c r="I6" s="29">
        <f>IF(B6&gt;0, H6/B6, "")</f>
        <v>1</v>
      </c>
    </row>
    <row r="7" spans="1:9" s="3" customFormat="1" ht="19.5" customHeight="1" x14ac:dyDescent="0.25">
      <c r="B7" s="23"/>
      <c r="C7" s="23"/>
      <c r="D7" s="23"/>
      <c r="E7" s="23"/>
      <c r="F7" s="2"/>
      <c r="G7" s="23"/>
      <c r="H7" s="23"/>
      <c r="I7" s="2"/>
    </row>
    <row r="8" spans="1:9" s="3" customFormat="1" ht="19.5" customHeight="1" x14ac:dyDescent="0.25">
      <c r="B8" s="23"/>
      <c r="C8" s="23"/>
      <c r="D8" s="23"/>
      <c r="E8" s="23"/>
      <c r="F8" s="2"/>
      <c r="G8" s="23"/>
      <c r="H8" s="23"/>
      <c r="I8" s="2"/>
    </row>
    <row r="9" spans="1:9" s="3" customFormat="1" ht="19.5" customHeight="1" x14ac:dyDescent="0.25">
      <c r="B9" s="23"/>
      <c r="C9" s="23"/>
      <c r="D9" s="23"/>
      <c r="E9" s="23"/>
      <c r="F9" s="2"/>
      <c r="G9" s="23"/>
      <c r="H9" s="23"/>
      <c r="I9" s="2"/>
    </row>
    <row r="10" spans="1:9" s="3" customFormat="1" ht="19.5" customHeight="1" x14ac:dyDescent="0.25">
      <c r="B10" s="23"/>
      <c r="C10" s="23"/>
      <c r="D10" s="23"/>
      <c r="E10" s="23"/>
      <c r="F10" s="2"/>
      <c r="G10" s="23"/>
      <c r="H10" s="23"/>
      <c r="I10" s="2"/>
    </row>
    <row r="11" spans="1:9" s="3" customFormat="1" ht="19.5" customHeight="1" x14ac:dyDescent="0.25">
      <c r="B11" s="23"/>
      <c r="C11" s="23"/>
      <c r="D11" s="23"/>
      <c r="E11" s="23"/>
      <c r="F11" s="2"/>
      <c r="G11" s="23"/>
      <c r="H11" s="23"/>
      <c r="I11" s="2"/>
    </row>
    <row r="12" spans="1:9" s="3" customFormat="1" ht="19.5" customHeight="1" x14ac:dyDescent="0.25">
      <c r="B12" s="23"/>
      <c r="C12" s="23"/>
      <c r="D12" s="23"/>
      <c r="E12" s="23"/>
      <c r="F12" s="2"/>
      <c r="G12" s="23"/>
      <c r="H12" s="23"/>
      <c r="I12" s="2"/>
    </row>
    <row r="13" spans="1:9" s="3" customFormat="1" ht="19.5" customHeight="1" x14ac:dyDescent="0.25">
      <c r="B13" s="23"/>
      <c r="C13" s="23"/>
      <c r="D13" s="23"/>
      <c r="E13" s="23"/>
      <c r="F13" s="2"/>
      <c r="G13" s="23"/>
      <c r="H13" s="23"/>
      <c r="I13" s="2"/>
    </row>
    <row r="14" spans="1:9" s="3" customFormat="1" ht="19.5" customHeight="1" x14ac:dyDescent="0.25">
      <c r="B14" s="23"/>
      <c r="C14" s="23"/>
      <c r="D14" s="23"/>
      <c r="E14" s="23"/>
      <c r="F14" s="2"/>
      <c r="G14" s="23"/>
      <c r="H14" s="23"/>
      <c r="I14" s="2"/>
    </row>
    <row r="15" spans="1:9" s="3" customFormat="1" ht="19.5" customHeight="1" x14ac:dyDescent="0.25">
      <c r="B15" s="23"/>
      <c r="C15" s="23"/>
      <c r="D15" s="23"/>
      <c r="E15" s="23"/>
      <c r="F15" s="2"/>
      <c r="G15" s="23"/>
      <c r="H15" s="23"/>
      <c r="I15" s="2"/>
    </row>
    <row r="16" spans="1:9" s="3" customFormat="1" ht="19.5" customHeight="1" x14ac:dyDescent="0.25">
      <c r="B16" s="23"/>
      <c r="C16" s="23"/>
      <c r="D16" s="23"/>
      <c r="E16" s="23"/>
      <c r="F16" s="2"/>
      <c r="G16" s="23"/>
      <c r="H16" s="23"/>
      <c r="I16" s="2"/>
    </row>
    <row r="17" spans="2:9" s="3" customFormat="1" ht="19.5" customHeight="1" x14ac:dyDescent="0.25">
      <c r="B17" s="23"/>
      <c r="C17" s="23"/>
      <c r="D17" s="23"/>
      <c r="E17" s="23"/>
      <c r="F17" s="2"/>
      <c r="G17" s="23"/>
      <c r="H17" s="23"/>
      <c r="I17" s="2"/>
    </row>
    <row r="18" spans="2:9" s="3" customFormat="1" ht="19.5" customHeight="1" x14ac:dyDescent="0.25">
      <c r="B18" s="23"/>
      <c r="C18" s="23"/>
      <c r="D18" s="23"/>
      <c r="E18" s="23"/>
      <c r="F18" s="2"/>
      <c r="G18" s="23"/>
      <c r="H18" s="23"/>
      <c r="I18" s="2"/>
    </row>
    <row r="19" spans="2:9" s="3" customFormat="1" ht="19.5" customHeight="1" x14ac:dyDescent="0.25">
      <c r="B19" s="23"/>
      <c r="C19" s="23"/>
      <c r="D19" s="23"/>
      <c r="E19" s="23"/>
      <c r="F19" s="2"/>
      <c r="G19" s="23"/>
      <c r="H19" s="23"/>
      <c r="I19" s="2"/>
    </row>
    <row r="20" spans="2:9" s="3" customFormat="1" ht="19.5" customHeight="1" x14ac:dyDescent="0.25">
      <c r="B20" s="23"/>
      <c r="C20" s="23"/>
      <c r="D20" s="23"/>
      <c r="E20" s="23"/>
      <c r="F20" s="2"/>
      <c r="G20" s="23"/>
      <c r="H20" s="23"/>
      <c r="I20" s="2"/>
    </row>
    <row r="21" spans="2:9" s="3" customFormat="1" ht="19.5" customHeight="1" x14ac:dyDescent="0.25">
      <c r="B21" s="23"/>
      <c r="C21" s="23"/>
      <c r="D21" s="23"/>
      <c r="E21" s="23"/>
      <c r="F21" s="2"/>
      <c r="G21" s="23"/>
      <c r="H21" s="23"/>
      <c r="I21" s="2"/>
    </row>
    <row r="22" spans="2:9" s="3" customFormat="1" ht="19.5" customHeight="1" x14ac:dyDescent="0.25">
      <c r="B22" s="23"/>
      <c r="C22" s="23"/>
      <c r="D22" s="23"/>
      <c r="E22" s="23"/>
      <c r="F22" s="2"/>
      <c r="G22" s="23"/>
      <c r="H22" s="23"/>
      <c r="I22" s="2"/>
    </row>
    <row r="23" spans="2:9" s="3" customFormat="1" ht="19.5" customHeight="1" x14ac:dyDescent="0.25">
      <c r="B23" s="23"/>
      <c r="C23" s="23"/>
      <c r="D23" s="23"/>
      <c r="E23" s="23"/>
      <c r="F23" s="2"/>
      <c r="G23" s="23"/>
      <c r="H23" s="23"/>
      <c r="I23" s="2"/>
    </row>
    <row r="24" spans="2:9" s="3" customFormat="1" ht="19.5" customHeight="1" x14ac:dyDescent="0.25">
      <c r="B24" s="23"/>
      <c r="C24" s="23"/>
      <c r="D24" s="23"/>
      <c r="E24" s="23"/>
      <c r="F24" s="2"/>
      <c r="G24" s="23"/>
      <c r="H24" s="23"/>
      <c r="I24" s="2"/>
    </row>
    <row r="25" spans="2:9" s="3" customFormat="1" ht="19.5" customHeight="1" x14ac:dyDescent="0.25">
      <c r="B25" s="23"/>
      <c r="C25" s="23"/>
      <c r="D25" s="23"/>
      <c r="E25" s="23"/>
      <c r="F25" s="2"/>
      <c r="G25" s="23"/>
      <c r="H25" s="23"/>
      <c r="I25" s="2"/>
    </row>
    <row r="26" spans="2:9" s="3" customFormat="1" ht="19.5" customHeight="1" x14ac:dyDescent="0.25">
      <c r="B26" s="23"/>
      <c r="C26" s="23"/>
      <c r="D26" s="23"/>
      <c r="E26" s="23"/>
      <c r="F26" s="2"/>
      <c r="G26" s="23"/>
      <c r="H26" s="23"/>
      <c r="I26" s="2"/>
    </row>
    <row r="27" spans="2:9" s="3" customFormat="1" ht="19.5" customHeight="1" x14ac:dyDescent="0.25">
      <c r="B27" s="23"/>
      <c r="C27" s="23"/>
      <c r="D27" s="23"/>
      <c r="E27" s="23"/>
      <c r="F27" s="2"/>
      <c r="G27" s="23"/>
      <c r="H27" s="23"/>
      <c r="I27" s="2"/>
    </row>
    <row r="28" spans="2:9" s="3" customFormat="1" ht="19.5" customHeight="1" x14ac:dyDescent="0.25">
      <c r="B28" s="23"/>
      <c r="C28" s="23"/>
      <c r="D28" s="23"/>
      <c r="E28" s="23"/>
      <c r="F28" s="2"/>
      <c r="G28" s="23"/>
      <c r="H28" s="23"/>
      <c r="I28" s="2"/>
    </row>
    <row r="29" spans="2:9" s="3" customFormat="1" ht="19.5" customHeight="1" x14ac:dyDescent="0.25">
      <c r="B29" s="23"/>
      <c r="C29" s="23"/>
      <c r="D29" s="23"/>
      <c r="E29" s="23"/>
      <c r="F29" s="2"/>
      <c r="G29" s="23"/>
      <c r="H29" s="23"/>
      <c r="I29" s="2"/>
    </row>
    <row r="30" spans="2:9" s="3" customFormat="1" ht="19.5" customHeight="1" x14ac:dyDescent="0.25">
      <c r="B30" s="23"/>
      <c r="C30" s="23"/>
      <c r="D30" s="23"/>
      <c r="E30" s="23"/>
      <c r="F30" s="2"/>
      <c r="G30" s="23"/>
      <c r="H30" s="23"/>
      <c r="I30" s="2"/>
    </row>
    <row r="31" spans="2:9" s="3" customFormat="1" ht="19.5" customHeight="1" x14ac:dyDescent="0.25">
      <c r="B31" s="23"/>
      <c r="C31" s="23"/>
      <c r="D31" s="23"/>
      <c r="E31" s="23"/>
      <c r="F31" s="2"/>
      <c r="G31" s="23"/>
      <c r="H31" s="23"/>
      <c r="I31" s="2"/>
    </row>
    <row r="32" spans="2:9" s="3" customFormat="1" ht="19.5" customHeight="1" x14ac:dyDescent="0.25">
      <c r="B32" s="23"/>
      <c r="C32" s="23"/>
      <c r="D32" s="23"/>
      <c r="E32" s="23"/>
      <c r="F32" s="2"/>
      <c r="G32" s="23"/>
      <c r="H32" s="23"/>
      <c r="I32" s="2"/>
    </row>
    <row r="33" spans="2:9" s="3" customFormat="1" ht="19.5" customHeight="1" x14ac:dyDescent="0.25">
      <c r="B33" s="23"/>
      <c r="C33" s="23"/>
      <c r="D33" s="23"/>
      <c r="E33" s="23"/>
      <c r="F33" s="2"/>
      <c r="G33" s="23"/>
      <c r="H33" s="23"/>
      <c r="I33" s="2"/>
    </row>
    <row r="34" spans="2:9" s="3" customFormat="1" ht="19.5" customHeight="1" x14ac:dyDescent="0.25">
      <c r="B34" s="23"/>
      <c r="C34" s="23"/>
      <c r="D34" s="23"/>
      <c r="E34" s="23"/>
      <c r="F34" s="2"/>
      <c r="G34" s="23"/>
      <c r="H34" s="23"/>
      <c r="I34" s="2"/>
    </row>
    <row r="35" spans="2:9" s="3" customFormat="1" ht="19.5" customHeight="1" x14ac:dyDescent="0.25">
      <c r="B35" s="23"/>
      <c r="C35" s="23"/>
      <c r="D35" s="23"/>
      <c r="E35" s="23"/>
      <c r="F35" s="2"/>
      <c r="G35" s="23"/>
      <c r="H35" s="23"/>
      <c r="I35" s="2"/>
    </row>
    <row r="36" spans="2:9" s="3" customFormat="1" ht="19.5" customHeight="1" x14ac:dyDescent="0.25">
      <c r="B36" s="23"/>
      <c r="C36" s="23"/>
      <c r="D36" s="23"/>
      <c r="E36" s="23"/>
      <c r="F36" s="2"/>
      <c r="G36" s="23"/>
      <c r="H36" s="23"/>
      <c r="I36" s="2"/>
    </row>
    <row r="37" spans="2:9" s="3" customFormat="1" ht="19.5" customHeight="1" x14ac:dyDescent="0.25">
      <c r="B37" s="23"/>
      <c r="C37" s="23"/>
      <c r="D37" s="23"/>
      <c r="E37" s="23"/>
      <c r="F37" s="2"/>
      <c r="G37" s="23"/>
      <c r="H37" s="23"/>
      <c r="I37" s="2"/>
    </row>
    <row r="38" spans="2:9" s="3" customFormat="1" ht="19.5" customHeight="1" x14ac:dyDescent="0.25">
      <c r="B38" s="23"/>
      <c r="C38" s="23"/>
      <c r="D38" s="23"/>
      <c r="E38" s="23"/>
      <c r="F38" s="2"/>
      <c r="G38" s="23"/>
      <c r="H38" s="23"/>
      <c r="I38" s="2"/>
    </row>
    <row r="39" spans="2:9" s="3" customFormat="1" ht="19.5" customHeight="1" x14ac:dyDescent="0.25">
      <c r="B39" s="23"/>
      <c r="C39" s="23"/>
      <c r="D39" s="23"/>
      <c r="E39" s="23"/>
      <c r="F39" s="2"/>
      <c r="G39" s="23"/>
      <c r="H39" s="23"/>
      <c r="I39" s="2"/>
    </row>
    <row r="40" spans="2:9" s="3" customFormat="1" ht="19.5" customHeight="1" x14ac:dyDescent="0.25">
      <c r="B40" s="23"/>
      <c r="C40" s="23"/>
      <c r="D40" s="23"/>
      <c r="E40" s="23"/>
      <c r="F40" s="2"/>
      <c r="G40" s="23"/>
      <c r="H40" s="23"/>
      <c r="I40" s="2"/>
    </row>
    <row r="41" spans="2:9" s="3" customFormat="1" ht="19.5" customHeight="1" x14ac:dyDescent="0.25">
      <c r="B41" s="23"/>
      <c r="C41" s="23"/>
      <c r="D41" s="23"/>
      <c r="E41" s="23"/>
      <c r="F41" s="2"/>
      <c r="G41" s="23"/>
      <c r="H41" s="23"/>
      <c r="I41" s="2"/>
    </row>
    <row r="42" spans="2:9" s="3" customFormat="1" ht="19.5" customHeight="1" x14ac:dyDescent="0.25">
      <c r="B42" s="23"/>
      <c r="C42" s="23"/>
      <c r="D42" s="23"/>
      <c r="E42" s="23"/>
      <c r="F42" s="2"/>
      <c r="G42" s="23"/>
      <c r="H42" s="23"/>
      <c r="I42" s="2"/>
    </row>
    <row r="43" spans="2:9" s="3" customFormat="1" ht="19.5" customHeight="1" x14ac:dyDescent="0.25">
      <c r="B43" s="23"/>
      <c r="C43" s="23"/>
      <c r="D43" s="23"/>
      <c r="E43" s="23"/>
      <c r="F43" s="2"/>
      <c r="G43" s="23"/>
      <c r="H43" s="23"/>
      <c r="I43" s="2"/>
    </row>
    <row r="44" spans="2:9" s="3" customFormat="1" ht="19.5" customHeight="1" x14ac:dyDescent="0.25">
      <c r="B44" s="23"/>
      <c r="C44" s="23"/>
      <c r="D44" s="23"/>
      <c r="E44" s="23"/>
      <c r="F44" s="2"/>
      <c r="G44" s="23"/>
      <c r="H44" s="23"/>
      <c r="I44" s="2"/>
    </row>
    <row r="45" spans="2:9" s="3" customFormat="1" ht="19.5" customHeight="1" x14ac:dyDescent="0.25">
      <c r="B45" s="23"/>
      <c r="C45" s="23"/>
      <c r="D45" s="23"/>
      <c r="E45" s="23"/>
      <c r="F45" s="2"/>
      <c r="G45" s="23"/>
      <c r="H45" s="23"/>
      <c r="I45" s="2"/>
    </row>
    <row r="46" spans="2:9" s="3" customFormat="1" ht="19.5" customHeight="1" x14ac:dyDescent="0.25">
      <c r="B46" s="23"/>
      <c r="C46" s="23"/>
      <c r="D46" s="23"/>
      <c r="E46" s="23"/>
      <c r="F46" s="2"/>
      <c r="G46" s="23"/>
      <c r="H46" s="23"/>
      <c r="I46" s="2"/>
    </row>
    <row r="47" spans="2:9" s="3" customFormat="1" ht="19.5" customHeight="1" x14ac:dyDescent="0.25">
      <c r="B47" s="23"/>
      <c r="C47" s="23"/>
      <c r="D47" s="23"/>
      <c r="E47" s="23"/>
      <c r="F47" s="2"/>
      <c r="G47" s="23"/>
      <c r="H47" s="23"/>
      <c r="I47" s="2"/>
    </row>
    <row r="48" spans="2:9" s="3" customFormat="1" ht="19.5" customHeight="1" x14ac:dyDescent="0.25">
      <c r="B48" s="23"/>
      <c r="C48" s="23"/>
      <c r="D48" s="23"/>
      <c r="E48" s="23"/>
      <c r="F48" s="2"/>
      <c r="G48" s="23"/>
      <c r="H48" s="23"/>
      <c r="I48" s="2"/>
    </row>
    <row r="49" spans="2:9" s="3" customFormat="1" ht="19.5" customHeight="1" x14ac:dyDescent="0.25">
      <c r="B49" s="23"/>
      <c r="C49" s="23"/>
      <c r="D49" s="23"/>
      <c r="E49" s="23"/>
      <c r="F49" s="2"/>
      <c r="G49" s="23"/>
      <c r="H49" s="23"/>
      <c r="I49" s="2"/>
    </row>
    <row r="50" spans="2:9" s="3" customFormat="1" ht="19.5" customHeight="1" x14ac:dyDescent="0.25">
      <c r="B50" s="23"/>
      <c r="C50" s="23"/>
      <c r="D50" s="23"/>
      <c r="E50" s="23"/>
      <c r="F50" s="2"/>
      <c r="G50" s="23"/>
      <c r="H50" s="23"/>
      <c r="I50" s="2"/>
    </row>
    <row r="51" spans="2:9" s="3" customFormat="1" ht="19.5" customHeight="1" x14ac:dyDescent="0.25">
      <c r="B51" s="23"/>
      <c r="C51" s="23"/>
      <c r="D51" s="23"/>
      <c r="E51" s="23"/>
      <c r="F51" s="2"/>
      <c r="G51" s="23"/>
      <c r="H51" s="23"/>
      <c r="I51" s="2"/>
    </row>
    <row r="52" spans="2:9" s="3" customFormat="1" ht="19.5" customHeight="1" x14ac:dyDescent="0.25">
      <c r="B52" s="23"/>
      <c r="C52" s="23"/>
      <c r="D52" s="23"/>
      <c r="E52" s="23"/>
      <c r="F52" s="2"/>
      <c r="G52" s="23"/>
      <c r="H52" s="23"/>
      <c r="I52" s="2"/>
    </row>
    <row r="53" spans="2:9" s="3" customFormat="1" ht="19.5" customHeight="1" x14ac:dyDescent="0.25">
      <c r="B53" s="23"/>
      <c r="C53" s="23"/>
      <c r="D53" s="23"/>
      <c r="E53" s="23"/>
      <c r="F53" s="2"/>
      <c r="G53" s="23"/>
      <c r="H53" s="23"/>
      <c r="I53" s="2"/>
    </row>
    <row r="54" spans="2:9" s="3" customFormat="1" ht="19.5" customHeight="1" x14ac:dyDescent="0.25">
      <c r="B54" s="23"/>
      <c r="C54" s="23"/>
      <c r="D54" s="23"/>
      <c r="E54" s="23"/>
      <c r="F54" s="2"/>
      <c r="G54" s="23"/>
      <c r="H54" s="23"/>
      <c r="I54" s="2"/>
    </row>
    <row r="55" spans="2:9" s="3" customFormat="1" ht="19.5" customHeight="1" x14ac:dyDescent="0.25">
      <c r="B55" s="23"/>
      <c r="C55" s="23"/>
      <c r="D55" s="23"/>
      <c r="E55" s="23"/>
      <c r="F55" s="2"/>
      <c r="G55" s="23"/>
      <c r="H55" s="23"/>
      <c r="I55" s="2"/>
    </row>
    <row r="56" spans="2:9" s="3" customFormat="1" ht="19.5" customHeight="1" x14ac:dyDescent="0.25">
      <c r="B56" s="23"/>
      <c r="C56" s="23"/>
      <c r="D56" s="23"/>
      <c r="E56" s="23"/>
      <c r="F56" s="2"/>
      <c r="G56" s="23"/>
      <c r="H56" s="23"/>
      <c r="I56" s="2"/>
    </row>
    <row r="57" spans="2:9" s="3" customFormat="1" ht="19.5" customHeight="1" x14ac:dyDescent="0.25">
      <c r="B57" s="23"/>
      <c r="C57" s="23"/>
      <c r="D57" s="23"/>
      <c r="E57" s="23"/>
      <c r="F57" s="2"/>
      <c r="G57" s="23"/>
      <c r="H57" s="23"/>
      <c r="I57" s="2"/>
    </row>
    <row r="58" spans="2:9" s="3" customFormat="1" ht="19.5" customHeight="1" x14ac:dyDescent="0.25">
      <c r="B58" s="23"/>
      <c r="C58" s="23"/>
      <c r="D58" s="23"/>
      <c r="E58" s="23"/>
      <c r="F58" s="2"/>
      <c r="G58" s="23"/>
      <c r="H58" s="23"/>
      <c r="I58" s="2"/>
    </row>
    <row r="59" spans="2:9" s="3" customFormat="1" ht="19.5" customHeight="1" x14ac:dyDescent="0.25">
      <c r="B59" s="23"/>
      <c r="C59" s="23"/>
      <c r="D59" s="23"/>
      <c r="E59" s="23"/>
      <c r="F59" s="2"/>
      <c r="G59" s="23"/>
      <c r="H59" s="23"/>
      <c r="I59" s="2"/>
    </row>
    <row r="60" spans="2:9" s="3" customFormat="1" ht="19.5" customHeight="1" x14ac:dyDescent="0.25">
      <c r="B60" s="23"/>
      <c r="C60" s="23"/>
      <c r="D60" s="23"/>
      <c r="E60" s="23"/>
      <c r="F60" s="2"/>
      <c r="G60" s="23"/>
      <c r="H60" s="23"/>
      <c r="I60" s="2"/>
    </row>
    <row r="61" spans="2:9" s="3" customFormat="1" ht="19.5" customHeight="1" x14ac:dyDescent="0.25">
      <c r="B61" s="23"/>
      <c r="C61" s="23"/>
      <c r="D61" s="23"/>
      <c r="E61" s="23"/>
      <c r="F61" s="2"/>
      <c r="G61" s="23"/>
      <c r="H61" s="23"/>
      <c r="I61" s="2"/>
    </row>
    <row r="62" spans="2:9" s="3" customFormat="1" ht="19.5" customHeight="1" x14ac:dyDescent="0.25">
      <c r="B62" s="23"/>
      <c r="C62" s="23"/>
      <c r="D62" s="23"/>
      <c r="E62" s="23"/>
      <c r="F62" s="2"/>
      <c r="G62" s="23"/>
      <c r="H62" s="23"/>
      <c r="I62" s="2"/>
    </row>
    <row r="63" spans="2:9" s="3" customFormat="1" ht="19.5" customHeight="1" x14ac:dyDescent="0.25">
      <c r="B63" s="23"/>
      <c r="C63" s="23"/>
      <c r="D63" s="23"/>
      <c r="E63" s="23"/>
      <c r="F63" s="2"/>
      <c r="G63" s="23"/>
      <c r="H63" s="23"/>
      <c r="I63" s="2"/>
    </row>
    <row r="64" spans="2:9" s="3" customFormat="1" ht="19.5" customHeight="1" x14ac:dyDescent="0.25">
      <c r="B64" s="23"/>
      <c r="C64" s="23"/>
      <c r="D64" s="23"/>
      <c r="E64" s="23"/>
      <c r="F64" s="2"/>
      <c r="G64" s="23"/>
      <c r="H64" s="23"/>
      <c r="I64" s="2"/>
    </row>
    <row r="65" spans="2:9" s="3" customFormat="1" ht="19.5" customHeight="1" x14ac:dyDescent="0.25">
      <c r="B65" s="23"/>
      <c r="C65" s="23"/>
      <c r="D65" s="23"/>
      <c r="E65" s="23"/>
      <c r="F65" s="2"/>
      <c r="G65" s="23"/>
      <c r="H65" s="23"/>
      <c r="I65" s="2"/>
    </row>
    <row r="66" spans="2:9" s="3" customFormat="1" ht="19.5" customHeight="1" x14ac:dyDescent="0.25">
      <c r="B66" s="23"/>
      <c r="C66" s="23"/>
      <c r="D66" s="23"/>
      <c r="E66" s="23"/>
      <c r="F66" s="2"/>
      <c r="G66" s="23"/>
      <c r="H66" s="23"/>
      <c r="I66" s="2"/>
    </row>
    <row r="67" spans="2:9" s="3" customFormat="1" ht="19.5" customHeight="1" x14ac:dyDescent="0.25">
      <c r="B67" s="23"/>
      <c r="C67" s="23"/>
      <c r="D67" s="23"/>
      <c r="E67" s="23"/>
      <c r="F67" s="2"/>
      <c r="G67" s="23"/>
      <c r="H67" s="23"/>
      <c r="I67" s="2"/>
    </row>
    <row r="68" spans="2:9" s="3" customFormat="1" ht="19.5" customHeight="1" x14ac:dyDescent="0.25">
      <c r="B68" s="23"/>
      <c r="C68" s="23"/>
      <c r="D68" s="23"/>
      <c r="E68" s="23"/>
      <c r="F68" s="2"/>
      <c r="G68" s="23"/>
      <c r="H68" s="23"/>
      <c r="I68" s="2"/>
    </row>
    <row r="69" spans="2:9" s="3" customFormat="1" ht="19.5" customHeight="1" x14ac:dyDescent="0.25">
      <c r="B69" s="23"/>
      <c r="C69" s="23"/>
      <c r="D69" s="23"/>
      <c r="E69" s="23"/>
      <c r="F69" s="2"/>
      <c r="G69" s="23"/>
      <c r="H69" s="23"/>
      <c r="I69" s="2"/>
    </row>
    <row r="70" spans="2:9" s="3" customFormat="1" ht="19.5" customHeight="1" x14ac:dyDescent="0.25">
      <c r="B70" s="23"/>
      <c r="C70" s="23"/>
      <c r="D70" s="23"/>
      <c r="E70" s="23"/>
      <c r="F70" s="2"/>
      <c r="G70" s="23"/>
      <c r="H70" s="23"/>
      <c r="I70" s="2"/>
    </row>
    <row r="71" spans="2:9" s="3" customFormat="1" ht="19.5" customHeight="1" x14ac:dyDescent="0.25">
      <c r="B71" s="23"/>
      <c r="C71" s="23"/>
      <c r="D71" s="23"/>
      <c r="E71" s="23"/>
      <c r="F71" s="2"/>
      <c r="G71" s="23"/>
      <c r="H71" s="23"/>
      <c r="I71" s="2"/>
    </row>
    <row r="72" spans="2:9" s="3" customFormat="1" ht="19.5" customHeight="1" x14ac:dyDescent="0.25">
      <c r="B72" s="23"/>
      <c r="C72" s="23"/>
      <c r="D72" s="23"/>
      <c r="E72" s="23"/>
      <c r="F72" s="2"/>
      <c r="G72" s="23"/>
      <c r="H72" s="23"/>
      <c r="I72" s="2"/>
    </row>
    <row r="73" spans="2:9" s="3" customFormat="1" ht="19.5" customHeight="1" x14ac:dyDescent="0.25">
      <c r="B73" s="23"/>
      <c r="C73" s="23"/>
      <c r="D73" s="23"/>
      <c r="E73" s="23"/>
      <c r="F73" s="2"/>
      <c r="G73" s="23"/>
      <c r="H73" s="23"/>
      <c r="I73" s="2"/>
    </row>
    <row r="74" spans="2:9" s="3" customFormat="1" ht="19.5" customHeight="1" x14ac:dyDescent="0.25">
      <c r="B74" s="23"/>
      <c r="C74" s="23"/>
      <c r="D74" s="23"/>
      <c r="E74" s="23"/>
      <c r="F74" s="2"/>
      <c r="G74" s="23"/>
      <c r="H74" s="23"/>
      <c r="I74" s="2"/>
    </row>
    <row r="75" spans="2:9" s="3" customFormat="1" ht="19.5" customHeight="1" x14ac:dyDescent="0.25">
      <c r="B75" s="23"/>
      <c r="C75" s="23"/>
      <c r="D75" s="23"/>
      <c r="E75" s="23"/>
      <c r="F75" s="2"/>
      <c r="G75" s="23"/>
      <c r="H75" s="23"/>
      <c r="I75" s="2"/>
    </row>
    <row r="76" spans="2:9" s="3" customFormat="1" ht="19.5" customHeight="1" x14ac:dyDescent="0.25">
      <c r="B76" s="23"/>
      <c r="C76" s="23"/>
      <c r="D76" s="23"/>
      <c r="E76" s="23"/>
      <c r="F76" s="2"/>
      <c r="G76" s="23"/>
      <c r="H76" s="23"/>
      <c r="I76" s="2"/>
    </row>
    <row r="77" spans="2:9" s="3" customFormat="1" ht="19.5" customHeight="1" x14ac:dyDescent="0.25">
      <c r="B77" s="23"/>
      <c r="C77" s="23"/>
      <c r="D77" s="23"/>
      <c r="E77" s="23"/>
      <c r="F77" s="2"/>
      <c r="G77" s="23"/>
      <c r="H77" s="23"/>
      <c r="I77" s="2"/>
    </row>
    <row r="78" spans="2:9" s="3" customFormat="1" ht="19.5" customHeight="1" x14ac:dyDescent="0.25">
      <c r="B78" s="23"/>
      <c r="C78" s="23"/>
      <c r="D78" s="23"/>
      <c r="E78" s="23"/>
      <c r="F78" s="2"/>
      <c r="G78" s="23"/>
      <c r="H78" s="23"/>
      <c r="I78" s="2"/>
    </row>
    <row r="79" spans="2:9" s="3" customFormat="1" ht="19.5" customHeight="1" x14ac:dyDescent="0.25">
      <c r="B79" s="23"/>
      <c r="C79" s="23"/>
      <c r="D79" s="23"/>
      <c r="E79" s="23"/>
      <c r="F79" s="2"/>
      <c r="G79" s="23"/>
      <c r="H79" s="23"/>
      <c r="I79" s="2"/>
    </row>
    <row r="80" spans="2:9" s="3" customFormat="1" ht="19.5" customHeight="1" x14ac:dyDescent="0.25">
      <c r="B80" s="23"/>
      <c r="C80" s="23"/>
      <c r="D80" s="23"/>
      <c r="E80" s="23"/>
      <c r="F80" s="2"/>
      <c r="G80" s="23"/>
      <c r="H80" s="23"/>
      <c r="I80" s="2"/>
    </row>
    <row r="81" spans="2:9" s="3" customFormat="1" ht="19.5" customHeight="1" x14ac:dyDescent="0.25">
      <c r="B81" s="23"/>
      <c r="C81" s="23"/>
      <c r="D81" s="23"/>
      <c r="E81" s="23"/>
      <c r="F81" s="2"/>
      <c r="G81" s="23"/>
      <c r="H81" s="23"/>
      <c r="I81" s="2"/>
    </row>
    <row r="82" spans="2:9" s="3" customFormat="1" ht="19.5" customHeight="1" x14ac:dyDescent="0.25">
      <c r="B82" s="23"/>
      <c r="C82" s="23"/>
      <c r="D82" s="23"/>
      <c r="E82" s="23"/>
      <c r="F82" s="2"/>
      <c r="G82" s="23"/>
      <c r="H82" s="23"/>
      <c r="I82" s="2"/>
    </row>
    <row r="83" spans="2:9" s="3" customFormat="1" ht="19.5" customHeight="1" x14ac:dyDescent="0.25">
      <c r="B83" s="23"/>
      <c r="C83" s="23"/>
      <c r="D83" s="23"/>
      <c r="E83" s="23"/>
      <c r="F83" s="2"/>
      <c r="G83" s="23"/>
      <c r="H83" s="23"/>
      <c r="I83" s="2"/>
    </row>
    <row r="84" spans="2:9" s="3" customFormat="1" ht="19.5" customHeight="1" x14ac:dyDescent="0.25">
      <c r="B84" s="23"/>
      <c r="C84" s="23"/>
      <c r="D84" s="23"/>
      <c r="E84" s="23"/>
      <c r="F84" s="2"/>
      <c r="G84" s="23"/>
      <c r="H84" s="23"/>
      <c r="I84" s="2"/>
    </row>
    <row r="85" spans="2:9" s="3" customFormat="1" ht="19.5" customHeight="1" x14ac:dyDescent="0.25">
      <c r="B85" s="23"/>
      <c r="C85" s="23"/>
      <c r="D85" s="23"/>
      <c r="E85" s="23"/>
      <c r="F85" s="2"/>
      <c r="G85" s="23"/>
      <c r="H85" s="23"/>
      <c r="I85" s="2"/>
    </row>
    <row r="86" spans="2:9" s="3" customFormat="1" ht="19.5" customHeight="1" x14ac:dyDescent="0.25">
      <c r="B86" s="23"/>
      <c r="C86" s="23"/>
      <c r="D86" s="23"/>
      <c r="E86" s="23"/>
      <c r="F86" s="2"/>
      <c r="G86" s="23"/>
      <c r="H86" s="23"/>
      <c r="I86" s="2"/>
    </row>
    <row r="87" spans="2:9" s="3" customFormat="1" ht="19.5" customHeight="1" x14ac:dyDescent="0.25">
      <c r="B87" s="23"/>
      <c r="C87" s="23"/>
      <c r="D87" s="23"/>
      <c r="E87" s="23"/>
      <c r="F87" s="2"/>
      <c r="G87" s="23"/>
      <c r="H87" s="23"/>
      <c r="I87" s="2"/>
    </row>
    <row r="88" spans="2:9" s="3" customFormat="1" ht="19.5" customHeight="1" x14ac:dyDescent="0.25">
      <c r="B88" s="23"/>
      <c r="C88" s="23"/>
      <c r="D88" s="23"/>
      <c r="E88" s="23"/>
      <c r="F88" s="2"/>
      <c r="G88" s="23"/>
      <c r="H88" s="23"/>
      <c r="I88" s="2"/>
    </row>
    <row r="89" spans="2:9" s="3" customFormat="1" ht="19.5" customHeight="1" x14ac:dyDescent="0.25">
      <c r="B89" s="23"/>
      <c r="C89" s="23"/>
      <c r="D89" s="23"/>
      <c r="E89" s="23"/>
      <c r="F89" s="2"/>
      <c r="G89" s="23"/>
      <c r="H89" s="23"/>
      <c r="I89" s="2"/>
    </row>
    <row r="90" spans="2:9" s="3" customFormat="1" ht="19.5" customHeight="1" x14ac:dyDescent="0.25">
      <c r="B90" s="23"/>
      <c r="C90" s="23"/>
      <c r="D90" s="23"/>
      <c r="E90" s="23"/>
      <c r="F90" s="2"/>
      <c r="G90" s="23"/>
      <c r="H90" s="23"/>
      <c r="I90" s="2"/>
    </row>
    <row r="91" spans="2:9" s="3" customFormat="1" ht="19.5" customHeight="1" x14ac:dyDescent="0.25">
      <c r="B91" s="23"/>
      <c r="C91" s="23"/>
      <c r="D91" s="23"/>
      <c r="E91" s="23"/>
      <c r="F91" s="2"/>
      <c r="G91" s="23"/>
      <c r="H91" s="23"/>
      <c r="I91" s="2"/>
    </row>
    <row r="92" spans="2:9" s="3" customFormat="1" ht="19.5" customHeight="1" x14ac:dyDescent="0.25">
      <c r="B92" s="23"/>
      <c r="C92" s="23"/>
      <c r="D92" s="23"/>
      <c r="E92" s="23"/>
      <c r="F92" s="2"/>
      <c r="G92" s="23"/>
      <c r="H92" s="23"/>
      <c r="I92" s="2"/>
    </row>
    <row r="93" spans="2:9" s="3" customFormat="1" ht="19.5" customHeight="1" x14ac:dyDescent="0.25">
      <c r="B93" s="23"/>
      <c r="C93" s="23"/>
      <c r="D93" s="23"/>
      <c r="E93" s="23"/>
      <c r="F93" s="2"/>
      <c r="G93" s="23"/>
      <c r="H93" s="23"/>
      <c r="I93" s="2"/>
    </row>
    <row r="94" spans="2:9" s="3" customFormat="1" ht="19.5" customHeight="1" x14ac:dyDescent="0.25">
      <c r="B94" s="23"/>
      <c r="C94" s="23"/>
      <c r="D94" s="23"/>
      <c r="E94" s="23"/>
      <c r="F94" s="2"/>
      <c r="G94" s="23"/>
      <c r="H94" s="23"/>
      <c r="I94" s="2"/>
    </row>
    <row r="95" spans="2:9" s="3" customFormat="1" ht="19.5" customHeight="1" x14ac:dyDescent="0.25">
      <c r="B95" s="23"/>
      <c r="C95" s="23"/>
      <c r="D95" s="23"/>
      <c r="E95" s="23"/>
      <c r="F95" s="2"/>
      <c r="G95" s="23"/>
      <c r="H95" s="23"/>
      <c r="I95" s="2"/>
    </row>
    <row r="96" spans="2:9" s="3" customFormat="1" ht="19.5" customHeight="1" x14ac:dyDescent="0.25">
      <c r="B96" s="23"/>
      <c r="C96" s="23"/>
      <c r="D96" s="23"/>
      <c r="E96" s="23"/>
      <c r="F96" s="2"/>
      <c r="G96" s="23"/>
      <c r="H96" s="23"/>
      <c r="I96" s="2"/>
    </row>
    <row r="97" spans="2:9" s="3" customFormat="1" ht="19.5" customHeight="1" x14ac:dyDescent="0.25">
      <c r="B97" s="23"/>
      <c r="C97" s="23"/>
      <c r="D97" s="23"/>
      <c r="E97" s="23"/>
      <c r="F97" s="2"/>
      <c r="G97" s="23"/>
      <c r="H97" s="23"/>
      <c r="I97" s="2"/>
    </row>
    <row r="98" spans="2:9" s="3" customFormat="1" ht="19.5" customHeight="1" x14ac:dyDescent="0.25">
      <c r="B98" s="23"/>
      <c r="C98" s="23"/>
      <c r="D98" s="23"/>
      <c r="E98" s="23"/>
      <c r="F98" s="2"/>
      <c r="G98" s="23"/>
      <c r="H98" s="23"/>
      <c r="I98" s="2"/>
    </row>
    <row r="99" spans="2:9" s="3" customFormat="1" ht="19.5" customHeight="1" x14ac:dyDescent="0.25">
      <c r="B99" s="23"/>
      <c r="C99" s="23"/>
      <c r="D99" s="23"/>
      <c r="E99" s="23"/>
      <c r="F99" s="2"/>
      <c r="G99" s="23"/>
      <c r="H99" s="23"/>
      <c r="I99" s="2"/>
    </row>
    <row r="100" spans="2:9" s="3" customFormat="1" ht="19.5" customHeight="1" x14ac:dyDescent="0.25">
      <c r="B100" s="23"/>
      <c r="C100" s="23"/>
      <c r="D100" s="23"/>
      <c r="E100" s="23"/>
      <c r="F100" s="2"/>
      <c r="G100" s="23"/>
      <c r="H100" s="23"/>
      <c r="I100" s="2"/>
    </row>
    <row r="101" spans="2:9" s="3" customFormat="1" ht="19.5" customHeight="1" x14ac:dyDescent="0.25">
      <c r="B101" s="23"/>
      <c r="C101" s="23"/>
      <c r="D101" s="23"/>
      <c r="E101" s="23"/>
      <c r="F101" s="2"/>
      <c r="G101" s="23"/>
      <c r="H101" s="23"/>
      <c r="I101" s="2"/>
    </row>
    <row r="102" spans="2:9" s="3" customFormat="1" ht="19.5" customHeight="1" x14ac:dyDescent="0.25">
      <c r="B102" s="23"/>
      <c r="C102" s="23"/>
      <c r="D102" s="23"/>
      <c r="E102" s="23"/>
      <c r="F102" s="2"/>
      <c r="G102" s="23"/>
      <c r="H102" s="23"/>
      <c r="I102" s="2"/>
    </row>
    <row r="103" spans="2:9" s="3" customFormat="1" ht="19.5" customHeight="1" x14ac:dyDescent="0.25">
      <c r="B103" s="23"/>
      <c r="C103" s="23"/>
      <c r="D103" s="23"/>
      <c r="E103" s="23"/>
      <c r="F103" s="2"/>
      <c r="G103" s="23"/>
      <c r="H103" s="23"/>
      <c r="I103" s="2"/>
    </row>
    <row r="104" spans="2:9" s="3" customFormat="1" ht="19.5" customHeight="1" x14ac:dyDescent="0.25">
      <c r="B104" s="23"/>
      <c r="C104" s="23"/>
      <c r="D104" s="23"/>
      <c r="E104" s="23"/>
      <c r="F104" s="2"/>
      <c r="G104" s="23"/>
      <c r="H104" s="23"/>
      <c r="I104" s="2"/>
    </row>
    <row r="105" spans="2:9" s="3" customFormat="1" ht="19.5" customHeight="1" x14ac:dyDescent="0.25">
      <c r="B105" s="23"/>
      <c r="C105" s="23"/>
      <c r="D105" s="23"/>
      <c r="E105" s="23"/>
      <c r="F105" s="2"/>
      <c r="G105" s="23"/>
      <c r="H105" s="23"/>
      <c r="I105" s="2"/>
    </row>
    <row r="106" spans="2:9" s="3" customFormat="1" ht="19.5" customHeight="1" x14ac:dyDescent="0.25">
      <c r="B106" s="23"/>
      <c r="C106" s="23"/>
      <c r="D106" s="23"/>
      <c r="E106" s="23"/>
      <c r="F106" s="2"/>
      <c r="G106" s="23"/>
      <c r="H106" s="23"/>
      <c r="I106" s="2"/>
    </row>
    <row r="107" spans="2:9" s="3" customFormat="1" ht="19.5" customHeight="1" x14ac:dyDescent="0.25">
      <c r="B107" s="23"/>
      <c r="C107" s="23"/>
      <c r="D107" s="23"/>
      <c r="E107" s="23"/>
      <c r="F107" s="2"/>
      <c r="G107" s="23"/>
      <c r="H107" s="23"/>
      <c r="I107" s="2"/>
    </row>
    <row r="108" spans="2:9" s="3" customFormat="1" ht="19.5" customHeight="1" x14ac:dyDescent="0.25">
      <c r="B108" s="23"/>
      <c r="C108" s="23"/>
      <c r="D108" s="23"/>
      <c r="E108" s="23"/>
      <c r="F108" s="2"/>
      <c r="G108" s="23"/>
      <c r="H108" s="23"/>
      <c r="I108" s="2"/>
    </row>
    <row r="109" spans="2:9" s="3" customFormat="1" ht="19.5" customHeight="1" x14ac:dyDescent="0.25">
      <c r="B109" s="23"/>
      <c r="C109" s="23"/>
      <c r="D109" s="23"/>
      <c r="E109" s="23"/>
      <c r="F109" s="2"/>
      <c r="G109" s="23"/>
      <c r="H109" s="23"/>
      <c r="I109" s="2"/>
    </row>
    <row r="110" spans="2:9" s="3" customFormat="1" ht="19.5" customHeight="1" x14ac:dyDescent="0.25">
      <c r="B110" s="23"/>
      <c r="C110" s="23"/>
      <c r="D110" s="23"/>
      <c r="E110" s="23"/>
      <c r="F110" s="2"/>
      <c r="G110" s="23"/>
      <c r="H110" s="23"/>
      <c r="I110" s="2"/>
    </row>
    <row r="111" spans="2:9" s="3" customFormat="1" ht="19.5" customHeight="1" x14ac:dyDescent="0.25">
      <c r="B111" s="23"/>
      <c r="C111" s="23"/>
      <c r="D111" s="23"/>
      <c r="E111" s="23"/>
      <c r="F111" s="2"/>
      <c r="G111" s="23"/>
      <c r="H111" s="23"/>
      <c r="I111" s="2"/>
    </row>
    <row r="112" spans="2:9" s="3" customFormat="1" ht="19.5" customHeight="1" x14ac:dyDescent="0.25">
      <c r="B112" s="23"/>
      <c r="C112" s="23"/>
      <c r="D112" s="23"/>
      <c r="E112" s="23"/>
      <c r="F112" s="2"/>
      <c r="G112" s="23"/>
      <c r="H112" s="23"/>
      <c r="I112" s="2"/>
    </row>
    <row r="113" spans="2:9" s="3" customFormat="1" ht="19.5" customHeight="1" x14ac:dyDescent="0.25">
      <c r="B113" s="23"/>
      <c r="C113" s="23"/>
      <c r="D113" s="23"/>
      <c r="E113" s="23"/>
      <c r="F113" s="2"/>
      <c r="G113" s="23"/>
      <c r="H113" s="23"/>
      <c r="I113" s="2"/>
    </row>
    <row r="114" spans="2:9" s="3" customFormat="1" ht="19.5" customHeight="1" x14ac:dyDescent="0.25">
      <c r="B114" s="23"/>
      <c r="C114" s="23"/>
      <c r="D114" s="23"/>
      <c r="E114" s="23"/>
      <c r="F114" s="2"/>
      <c r="G114" s="23"/>
      <c r="H114" s="23"/>
      <c r="I114" s="2"/>
    </row>
    <row r="115" spans="2:9" s="3" customFormat="1" ht="19.5" customHeight="1" x14ac:dyDescent="0.25">
      <c r="B115" s="23"/>
      <c r="C115" s="23"/>
      <c r="D115" s="23"/>
      <c r="E115" s="23"/>
      <c r="F115" s="2"/>
      <c r="G115" s="23"/>
      <c r="H115" s="23"/>
      <c r="I115" s="2"/>
    </row>
    <row r="116" spans="2:9" s="3" customFormat="1" ht="19.5" customHeight="1" x14ac:dyDescent="0.25">
      <c r="B116" s="23"/>
      <c r="C116" s="23"/>
      <c r="D116" s="23"/>
      <c r="E116" s="23"/>
      <c r="F116" s="2"/>
      <c r="G116" s="23"/>
      <c r="H116" s="23"/>
      <c r="I116" s="2"/>
    </row>
    <row r="117" spans="2:9" s="3" customFormat="1" ht="19.5" customHeight="1" x14ac:dyDescent="0.25">
      <c r="B117" s="23"/>
      <c r="C117" s="23"/>
      <c r="D117" s="23"/>
      <c r="E117" s="23"/>
      <c r="F117" s="2"/>
      <c r="G117" s="23"/>
      <c r="H117" s="23"/>
      <c r="I117" s="2"/>
    </row>
    <row r="118" spans="2:9" s="3" customFormat="1" ht="19.5" customHeight="1" x14ac:dyDescent="0.25">
      <c r="B118" s="23"/>
      <c r="C118" s="23"/>
      <c r="D118" s="23"/>
      <c r="E118" s="23"/>
      <c r="F118" s="2"/>
      <c r="G118" s="23"/>
      <c r="H118" s="23"/>
      <c r="I118" s="2"/>
    </row>
    <row r="119" spans="2:9" s="3" customFormat="1" ht="19.5" customHeight="1" x14ac:dyDescent="0.25">
      <c r="B119" s="23"/>
      <c r="C119" s="23"/>
      <c r="D119" s="23"/>
      <c r="E119" s="23"/>
      <c r="F119" s="2"/>
      <c r="G119" s="23"/>
      <c r="H119" s="23"/>
      <c r="I119" s="2"/>
    </row>
    <row r="120" spans="2:9" s="3" customFormat="1" ht="19.5" customHeight="1" x14ac:dyDescent="0.25">
      <c r="B120" s="23"/>
      <c r="C120" s="23"/>
      <c r="D120" s="23"/>
      <c r="E120" s="23"/>
      <c r="F120" s="2"/>
      <c r="G120" s="23"/>
      <c r="H120" s="23"/>
      <c r="I120" s="2"/>
    </row>
    <row r="121" spans="2:9" s="3" customFormat="1" ht="19.5" customHeight="1" x14ac:dyDescent="0.25">
      <c r="B121" s="23"/>
      <c r="C121" s="23"/>
      <c r="D121" s="23"/>
      <c r="E121" s="23"/>
      <c r="F121" s="2"/>
      <c r="G121" s="23"/>
      <c r="H121" s="23"/>
      <c r="I121" s="2"/>
    </row>
    <row r="122" spans="2:9" s="3" customFormat="1" ht="19.5" customHeight="1" x14ac:dyDescent="0.25">
      <c r="B122" s="23"/>
      <c r="C122" s="23"/>
      <c r="D122" s="23"/>
      <c r="E122" s="23"/>
      <c r="F122" s="2"/>
      <c r="G122" s="23"/>
      <c r="H122" s="23"/>
      <c r="I122" s="2"/>
    </row>
    <row r="123" spans="2:9" s="3" customFormat="1" ht="19.5" customHeight="1" x14ac:dyDescent="0.25">
      <c r="B123" s="23"/>
      <c r="C123" s="23"/>
      <c r="D123" s="23"/>
      <c r="E123" s="23"/>
      <c r="F123" s="2"/>
      <c r="G123" s="23"/>
      <c r="H123" s="23"/>
      <c r="I123" s="2"/>
    </row>
    <row r="124" spans="2:9" s="3" customFormat="1" ht="19.5" customHeight="1" x14ac:dyDescent="0.25">
      <c r="B124" s="23"/>
      <c r="C124" s="23"/>
      <c r="D124" s="23"/>
      <c r="E124" s="23"/>
      <c r="F124" s="2"/>
      <c r="G124" s="23"/>
      <c r="H124" s="23"/>
      <c r="I124" s="2"/>
    </row>
    <row r="125" spans="2:9" s="3" customFormat="1" ht="19.5" customHeight="1" x14ac:dyDescent="0.25">
      <c r="B125" s="23"/>
      <c r="C125" s="23"/>
      <c r="D125" s="23"/>
      <c r="E125" s="23"/>
      <c r="F125" s="2"/>
      <c r="G125" s="23"/>
      <c r="H125" s="23"/>
      <c r="I125" s="2"/>
    </row>
    <row r="126" spans="2:9" s="3" customFormat="1" ht="19.5" customHeight="1" x14ac:dyDescent="0.25">
      <c r="B126" s="23"/>
      <c r="C126" s="23"/>
      <c r="D126" s="23"/>
      <c r="E126" s="23"/>
      <c r="F126" s="2"/>
      <c r="G126" s="23"/>
      <c r="H126" s="23"/>
      <c r="I126" s="2"/>
    </row>
    <row r="127" spans="2:9" s="3" customFormat="1" ht="19.5" customHeight="1" x14ac:dyDescent="0.25">
      <c r="B127" s="23"/>
      <c r="C127" s="23"/>
      <c r="D127" s="23"/>
      <c r="E127" s="23"/>
      <c r="F127" s="2"/>
      <c r="G127" s="23"/>
      <c r="H127" s="23"/>
      <c r="I127" s="2"/>
    </row>
    <row r="128" spans="2:9" s="3" customFormat="1" ht="19.5" customHeight="1" x14ac:dyDescent="0.25">
      <c r="B128" s="23"/>
      <c r="C128" s="23"/>
      <c r="D128" s="23"/>
      <c r="E128" s="23"/>
      <c r="F128" s="2"/>
      <c r="G128" s="23"/>
      <c r="H128" s="23"/>
      <c r="I128" s="2"/>
    </row>
    <row r="129" spans="2:9" s="3" customFormat="1" ht="19.5" customHeight="1" x14ac:dyDescent="0.25">
      <c r="B129" s="23"/>
      <c r="C129" s="23"/>
      <c r="D129" s="23"/>
      <c r="E129" s="23"/>
      <c r="F129" s="2"/>
      <c r="G129" s="23"/>
      <c r="H129" s="23"/>
      <c r="I129" s="2"/>
    </row>
    <row r="130" spans="2:9" s="3" customFormat="1" ht="19.5" customHeight="1" x14ac:dyDescent="0.25">
      <c r="B130" s="23"/>
      <c r="C130" s="23"/>
      <c r="D130" s="23"/>
      <c r="E130" s="23"/>
      <c r="F130" s="2"/>
      <c r="G130" s="23"/>
      <c r="H130" s="23"/>
      <c r="I130" s="2"/>
    </row>
    <row r="131" spans="2:9" s="3" customFormat="1" ht="19.5" customHeight="1" x14ac:dyDescent="0.25">
      <c r="B131" s="23"/>
      <c r="C131" s="23"/>
      <c r="D131" s="23"/>
      <c r="E131" s="23"/>
      <c r="F131" s="2"/>
      <c r="G131" s="23"/>
      <c r="H131" s="23"/>
      <c r="I131" s="2"/>
    </row>
    <row r="132" spans="2:9" s="3" customFormat="1" ht="19.5" customHeight="1" x14ac:dyDescent="0.25">
      <c r="B132" s="23"/>
      <c r="C132" s="23"/>
      <c r="D132" s="23"/>
      <c r="E132" s="23"/>
      <c r="F132" s="2"/>
      <c r="G132" s="23"/>
      <c r="H132" s="23"/>
      <c r="I132" s="2"/>
    </row>
    <row r="133" spans="2:9" s="3" customFormat="1" ht="19.5" customHeight="1" x14ac:dyDescent="0.25">
      <c r="B133" s="23"/>
      <c r="C133" s="23"/>
      <c r="D133" s="23"/>
      <c r="E133" s="23"/>
      <c r="F133" s="2"/>
      <c r="G133" s="23"/>
      <c r="H133" s="23"/>
      <c r="I133" s="2"/>
    </row>
    <row r="134" spans="2:9" s="3" customFormat="1" ht="19.5" customHeight="1" x14ac:dyDescent="0.25">
      <c r="B134" s="23"/>
      <c r="C134" s="23"/>
      <c r="D134" s="23"/>
      <c r="E134" s="23"/>
      <c r="F134" s="2"/>
      <c r="G134" s="23"/>
      <c r="H134" s="23"/>
      <c r="I134" s="2"/>
    </row>
    <row r="135" spans="2:9" s="3" customFormat="1" ht="19.5" customHeight="1" x14ac:dyDescent="0.25">
      <c r="B135" s="23"/>
      <c r="C135" s="23"/>
      <c r="D135" s="23"/>
      <c r="E135" s="23"/>
      <c r="F135" s="2"/>
      <c r="G135" s="23"/>
      <c r="H135" s="23"/>
      <c r="I135" s="2"/>
    </row>
    <row r="136" spans="2:9" s="3" customFormat="1" ht="19.5" customHeight="1" x14ac:dyDescent="0.25">
      <c r="B136" s="23"/>
      <c r="C136" s="23"/>
      <c r="D136" s="23"/>
      <c r="E136" s="23"/>
      <c r="F136" s="2"/>
      <c r="G136" s="23"/>
      <c r="H136" s="23"/>
      <c r="I136" s="2"/>
    </row>
    <row r="137" spans="2:9" s="3" customFormat="1" ht="19.5" customHeight="1" x14ac:dyDescent="0.25">
      <c r="B137" s="23"/>
      <c r="C137" s="23"/>
      <c r="D137" s="23"/>
      <c r="E137" s="23"/>
      <c r="F137" s="2"/>
      <c r="G137" s="23"/>
      <c r="H137" s="23"/>
      <c r="I137" s="2"/>
    </row>
    <row r="138" spans="2:9" s="3" customFormat="1" ht="19.5" customHeight="1" x14ac:dyDescent="0.25">
      <c r="B138" s="23"/>
      <c r="C138" s="23"/>
      <c r="D138" s="23"/>
      <c r="E138" s="23"/>
      <c r="F138" s="2"/>
      <c r="G138" s="23"/>
      <c r="H138" s="23"/>
      <c r="I138" s="2"/>
    </row>
    <row r="139" spans="2:9" s="3" customFormat="1" ht="19.5" customHeight="1" x14ac:dyDescent="0.25">
      <c r="B139" s="23"/>
      <c r="C139" s="23"/>
      <c r="D139" s="23"/>
      <c r="E139" s="23"/>
      <c r="F139" s="2"/>
      <c r="G139" s="23"/>
      <c r="H139" s="23"/>
      <c r="I139" s="2"/>
    </row>
    <row r="140" spans="2:9" s="3" customFormat="1" ht="19.5" customHeight="1" x14ac:dyDescent="0.25">
      <c r="B140" s="23"/>
      <c r="C140" s="23"/>
      <c r="D140" s="23"/>
      <c r="E140" s="23"/>
      <c r="F140" s="2"/>
      <c r="G140" s="23"/>
      <c r="H140" s="23"/>
      <c r="I140" s="2"/>
    </row>
    <row r="141" spans="2:9" s="3" customFormat="1" ht="19.5" customHeight="1" x14ac:dyDescent="0.25">
      <c r="B141" s="23"/>
      <c r="C141" s="23"/>
      <c r="D141" s="23"/>
      <c r="E141" s="23"/>
      <c r="F141" s="2"/>
      <c r="G141" s="23"/>
      <c r="H141" s="23"/>
      <c r="I141" s="2"/>
    </row>
    <row r="142" spans="2:9" s="3" customFormat="1" ht="19.5" customHeight="1" x14ac:dyDescent="0.25">
      <c r="B142" s="23"/>
      <c r="C142" s="23"/>
      <c r="D142" s="23"/>
      <c r="E142" s="23"/>
      <c r="F142" s="2"/>
      <c r="G142" s="23"/>
      <c r="H142" s="23"/>
      <c r="I142" s="2"/>
    </row>
    <row r="143" spans="2:9" s="3" customFormat="1" ht="19.5" customHeight="1" x14ac:dyDescent="0.25">
      <c r="B143" s="23"/>
      <c r="C143" s="23"/>
      <c r="D143" s="23"/>
      <c r="E143" s="23"/>
      <c r="F143" s="2"/>
      <c r="G143" s="23"/>
      <c r="H143" s="23"/>
      <c r="I143" s="2"/>
    </row>
    <row r="144" spans="2:9" s="3" customFormat="1" ht="19.5" customHeight="1" x14ac:dyDescent="0.25">
      <c r="B144" s="23"/>
      <c r="C144" s="23"/>
      <c r="D144" s="23"/>
      <c r="E144" s="23"/>
      <c r="F144" s="2"/>
      <c r="G144" s="23"/>
      <c r="H144" s="23"/>
      <c r="I144" s="2"/>
    </row>
    <row r="145" spans="2:9" s="3" customFormat="1" ht="19.5" customHeight="1" x14ac:dyDescent="0.25">
      <c r="B145" s="23"/>
      <c r="C145" s="23"/>
      <c r="D145" s="23"/>
      <c r="E145" s="23"/>
      <c r="F145" s="2"/>
      <c r="G145" s="23"/>
      <c r="H145" s="23"/>
      <c r="I145" s="2"/>
    </row>
    <row r="146" spans="2:9" s="3" customFormat="1" ht="19.5" customHeight="1" x14ac:dyDescent="0.25">
      <c r="B146" s="23"/>
      <c r="C146" s="23"/>
      <c r="D146" s="23"/>
      <c r="E146" s="23"/>
      <c r="F146" s="2"/>
      <c r="G146" s="23"/>
      <c r="H146" s="23"/>
      <c r="I146" s="2"/>
    </row>
    <row r="147" spans="2:9" s="3" customFormat="1" ht="19.5" customHeight="1" x14ac:dyDescent="0.25">
      <c r="B147" s="23"/>
      <c r="C147" s="23"/>
      <c r="D147" s="23"/>
      <c r="E147" s="23"/>
      <c r="F147" s="2"/>
      <c r="G147" s="23"/>
      <c r="H147" s="23"/>
      <c r="I147" s="2"/>
    </row>
    <row r="148" spans="2:9" s="3" customFormat="1" ht="19.5" customHeight="1" x14ac:dyDescent="0.25">
      <c r="B148" s="23"/>
      <c r="C148" s="23"/>
      <c r="D148" s="23"/>
      <c r="E148" s="23"/>
      <c r="F148" s="2"/>
      <c r="G148" s="23"/>
      <c r="H148" s="23"/>
      <c r="I148" s="2"/>
    </row>
    <row r="149" spans="2:9" s="3" customFormat="1" ht="19.5" customHeight="1" x14ac:dyDescent="0.25">
      <c r="B149" s="23"/>
      <c r="C149" s="23"/>
      <c r="D149" s="23"/>
      <c r="E149" s="23"/>
      <c r="F149" s="2"/>
      <c r="G149" s="23"/>
      <c r="H149" s="23"/>
      <c r="I149" s="2"/>
    </row>
    <row r="150" spans="2:9" s="3" customFormat="1" ht="19.5" customHeight="1" x14ac:dyDescent="0.25">
      <c r="B150" s="23"/>
      <c r="C150" s="23"/>
      <c r="D150" s="23"/>
      <c r="E150" s="23"/>
      <c r="F150" s="2"/>
      <c r="G150" s="23"/>
      <c r="H150" s="23"/>
      <c r="I150" s="2"/>
    </row>
    <row r="151" spans="2:9" s="3" customFormat="1" ht="19.5" customHeight="1" x14ac:dyDescent="0.25">
      <c r="B151" s="23"/>
      <c r="C151" s="23"/>
      <c r="D151" s="23"/>
      <c r="E151" s="23"/>
      <c r="F151" s="2"/>
      <c r="G151" s="23"/>
      <c r="H151" s="23"/>
      <c r="I151" s="2"/>
    </row>
    <row r="152" spans="2:9" s="3" customFormat="1" ht="19.5" customHeight="1" x14ac:dyDescent="0.25">
      <c r="B152" s="23"/>
      <c r="C152" s="23"/>
      <c r="D152" s="23"/>
      <c r="E152" s="23"/>
      <c r="F152" s="2"/>
      <c r="G152" s="23"/>
      <c r="H152" s="23"/>
      <c r="I152" s="2"/>
    </row>
    <row r="153" spans="2:9" s="3" customFormat="1" ht="19.5" customHeight="1" x14ac:dyDescent="0.25">
      <c r="B153" s="23"/>
      <c r="C153" s="23"/>
      <c r="D153" s="23"/>
      <c r="E153" s="23"/>
      <c r="F153" s="2"/>
      <c r="G153" s="23"/>
      <c r="H153" s="23"/>
      <c r="I153" s="2"/>
    </row>
    <row r="154" spans="2:9" s="3" customFormat="1" ht="19.5" customHeight="1" x14ac:dyDescent="0.25">
      <c r="B154" s="23"/>
      <c r="C154" s="23"/>
      <c r="D154" s="23"/>
      <c r="E154" s="23"/>
      <c r="F154" s="2"/>
      <c r="G154" s="23"/>
      <c r="H154" s="23"/>
      <c r="I154" s="2"/>
    </row>
    <row r="155" spans="2:9" s="3" customFormat="1" ht="19.5" customHeight="1" x14ac:dyDescent="0.25">
      <c r="B155" s="23"/>
      <c r="C155" s="23"/>
      <c r="D155" s="23"/>
      <c r="E155" s="23"/>
      <c r="F155" s="2"/>
      <c r="G155" s="23"/>
      <c r="H155" s="23"/>
      <c r="I155" s="2"/>
    </row>
    <row r="156" spans="2:9" s="3" customFormat="1" ht="19.5" customHeight="1" x14ac:dyDescent="0.25">
      <c r="B156" s="23"/>
      <c r="C156" s="23"/>
      <c r="D156" s="23"/>
      <c r="E156" s="23"/>
      <c r="F156" s="2"/>
      <c r="G156" s="23"/>
      <c r="H156" s="23"/>
      <c r="I156" s="2"/>
    </row>
    <row r="157" spans="2:9" s="3" customFormat="1" ht="19.5" customHeight="1" x14ac:dyDescent="0.25">
      <c r="B157" s="23"/>
      <c r="C157" s="23"/>
      <c r="D157" s="23"/>
      <c r="E157" s="23"/>
      <c r="F157" s="2"/>
      <c r="G157" s="23"/>
      <c r="H157" s="23"/>
      <c r="I157" s="2"/>
    </row>
    <row r="158" spans="2:9" s="3" customFormat="1" ht="19.5" customHeight="1" x14ac:dyDescent="0.25">
      <c r="B158" s="23"/>
      <c r="C158" s="23"/>
      <c r="D158" s="23"/>
      <c r="E158" s="23"/>
      <c r="F158" s="2"/>
      <c r="G158" s="23"/>
      <c r="H158" s="23"/>
      <c r="I158" s="2"/>
    </row>
    <row r="159" spans="2:9" s="3" customFormat="1" ht="19.5" customHeight="1" x14ac:dyDescent="0.25">
      <c r="B159" s="23"/>
      <c r="C159" s="23"/>
      <c r="D159" s="23"/>
      <c r="E159" s="23"/>
      <c r="F159" s="2"/>
      <c r="G159" s="23"/>
      <c r="H159" s="23"/>
      <c r="I159" s="2"/>
    </row>
    <row r="160" spans="2:9" s="3" customFormat="1" ht="19.5" customHeight="1" x14ac:dyDescent="0.25">
      <c r="B160" s="23"/>
      <c r="C160" s="23"/>
      <c r="D160" s="23"/>
      <c r="E160" s="23"/>
      <c r="F160" s="2"/>
      <c r="G160" s="23"/>
      <c r="H160" s="23"/>
      <c r="I160" s="2"/>
    </row>
    <row r="161" spans="2:9" s="3" customFormat="1" ht="19.5" customHeight="1" x14ac:dyDescent="0.25">
      <c r="B161" s="23"/>
      <c r="C161" s="23"/>
      <c r="D161" s="23"/>
      <c r="E161" s="23"/>
      <c r="F161" s="2"/>
      <c r="G161" s="23"/>
      <c r="H161" s="23"/>
      <c r="I161" s="2"/>
    </row>
    <row r="162" spans="2:9" s="3" customFormat="1" ht="19.5" customHeight="1" x14ac:dyDescent="0.25">
      <c r="B162" s="23"/>
      <c r="C162" s="23"/>
      <c r="D162" s="23"/>
      <c r="E162" s="23"/>
      <c r="F162" s="2"/>
      <c r="G162" s="23"/>
      <c r="H162" s="23"/>
      <c r="I162" s="2"/>
    </row>
    <row r="163" spans="2:9" s="3" customFormat="1" ht="19.5" customHeight="1" x14ac:dyDescent="0.25">
      <c r="B163" s="23"/>
      <c r="C163" s="23"/>
      <c r="D163" s="23"/>
      <c r="E163" s="23"/>
      <c r="F163" s="2"/>
      <c r="G163" s="23"/>
      <c r="H163" s="23"/>
      <c r="I163" s="2"/>
    </row>
    <row r="164" spans="2:9" s="3" customFormat="1" ht="19.5" customHeight="1" x14ac:dyDescent="0.25">
      <c r="B164" s="23"/>
      <c r="C164" s="23"/>
      <c r="D164" s="23"/>
      <c r="E164" s="23"/>
      <c r="F164" s="2"/>
      <c r="G164" s="23"/>
      <c r="H164" s="23"/>
      <c r="I164" s="2"/>
    </row>
    <row r="165" spans="2:9" s="3" customFormat="1" ht="19.5" customHeight="1" x14ac:dyDescent="0.25">
      <c r="B165" s="23"/>
      <c r="C165" s="23"/>
      <c r="D165" s="23"/>
      <c r="E165" s="23"/>
      <c r="F165" s="2"/>
      <c r="G165" s="23"/>
      <c r="H165" s="23"/>
      <c r="I165" s="2"/>
    </row>
    <row r="166" spans="2:9" s="3" customFormat="1" ht="19.5" customHeight="1" x14ac:dyDescent="0.25">
      <c r="B166" s="23"/>
      <c r="C166" s="23"/>
      <c r="D166" s="23"/>
      <c r="E166" s="23"/>
      <c r="F166" s="2"/>
      <c r="G166" s="23"/>
      <c r="H166" s="23"/>
      <c r="I166" s="2"/>
    </row>
    <row r="167" spans="2:9" s="3" customFormat="1" ht="19.5" customHeight="1" x14ac:dyDescent="0.25">
      <c r="B167" s="23"/>
      <c r="C167" s="23"/>
      <c r="D167" s="23"/>
      <c r="E167" s="23"/>
      <c r="F167" s="2"/>
      <c r="G167" s="23"/>
      <c r="H167" s="23"/>
      <c r="I167" s="2"/>
    </row>
    <row r="168" spans="2:9" s="3" customFormat="1" ht="19.5" customHeight="1" x14ac:dyDescent="0.25">
      <c r="B168" s="23"/>
      <c r="C168" s="23"/>
      <c r="D168" s="23"/>
      <c r="E168" s="23"/>
      <c r="F168" s="2"/>
      <c r="G168" s="23"/>
      <c r="H168" s="23"/>
      <c r="I168" s="2"/>
    </row>
    <row r="169" spans="2:9" s="3" customFormat="1" ht="19.5" customHeight="1" x14ac:dyDescent="0.25">
      <c r="B169" s="23"/>
      <c r="C169" s="23"/>
      <c r="D169" s="23"/>
      <c r="E169" s="23"/>
      <c r="F169" s="2"/>
      <c r="G169" s="23"/>
      <c r="H169" s="23"/>
      <c r="I169" s="2"/>
    </row>
    <row r="170" spans="2:9" s="3" customFormat="1" ht="19.5" customHeight="1" x14ac:dyDescent="0.25">
      <c r="B170" s="23"/>
      <c r="C170" s="23"/>
      <c r="D170" s="23"/>
      <c r="E170" s="23"/>
      <c r="F170" s="2"/>
      <c r="G170" s="23"/>
      <c r="H170" s="23"/>
      <c r="I170" s="2"/>
    </row>
    <row r="171" spans="2:9" s="3" customFormat="1" ht="19.5" customHeight="1" x14ac:dyDescent="0.25">
      <c r="B171" s="23"/>
      <c r="C171" s="23"/>
      <c r="D171" s="23"/>
      <c r="E171" s="23"/>
      <c r="F171" s="2"/>
      <c r="G171" s="23"/>
      <c r="H171" s="23"/>
      <c r="I171" s="2"/>
    </row>
    <row r="172" spans="2:9" s="3" customFormat="1" ht="19.5" customHeight="1" x14ac:dyDescent="0.25">
      <c r="B172" s="23"/>
      <c r="C172" s="23"/>
      <c r="D172" s="23"/>
      <c r="E172" s="23"/>
      <c r="F172" s="2"/>
      <c r="G172" s="23"/>
      <c r="H172" s="23"/>
      <c r="I172" s="2"/>
    </row>
    <row r="173" spans="2:9" s="3" customFormat="1" ht="19.5" customHeight="1" x14ac:dyDescent="0.25">
      <c r="B173" s="23"/>
      <c r="C173" s="23"/>
      <c r="D173" s="23"/>
      <c r="E173" s="23"/>
      <c r="F173" s="2"/>
      <c r="G173" s="23"/>
      <c r="H173" s="23"/>
      <c r="I173" s="2"/>
    </row>
    <row r="174" spans="2:9" s="3" customFormat="1" ht="19.5" customHeight="1" x14ac:dyDescent="0.25">
      <c r="B174" s="23"/>
      <c r="C174" s="23"/>
      <c r="D174" s="23"/>
      <c r="E174" s="23"/>
      <c r="F174" s="2"/>
      <c r="G174" s="23"/>
      <c r="H174" s="23"/>
      <c r="I174" s="2"/>
    </row>
    <row r="175" spans="2:9" s="3" customFormat="1" ht="19.5" customHeight="1" x14ac:dyDescent="0.25">
      <c r="B175" s="23"/>
      <c r="C175" s="23"/>
      <c r="D175" s="23"/>
      <c r="E175" s="23"/>
      <c r="F175" s="2"/>
      <c r="G175" s="23"/>
      <c r="H175" s="23"/>
      <c r="I175" s="2"/>
    </row>
    <row r="176" spans="2:9" s="3" customFormat="1" ht="19.5" customHeight="1" x14ac:dyDescent="0.25">
      <c r="B176" s="23"/>
      <c r="C176" s="23"/>
      <c r="D176" s="23"/>
      <c r="E176" s="23"/>
      <c r="F176" s="2"/>
      <c r="G176" s="23"/>
      <c r="H176" s="23"/>
      <c r="I176" s="2"/>
    </row>
    <row r="177" spans="2:9" s="3" customFormat="1" ht="19.5" customHeight="1" x14ac:dyDescent="0.25">
      <c r="B177" s="23"/>
      <c r="C177" s="23"/>
      <c r="D177" s="23"/>
      <c r="E177" s="23"/>
      <c r="F177" s="2"/>
      <c r="G177" s="23"/>
      <c r="H177" s="23"/>
      <c r="I177" s="2"/>
    </row>
    <row r="178" spans="2:9" s="3" customFormat="1" ht="19.5" customHeight="1" x14ac:dyDescent="0.25">
      <c r="B178" s="23"/>
      <c r="C178" s="23"/>
      <c r="D178" s="23"/>
      <c r="E178" s="23"/>
      <c r="F178" s="2"/>
      <c r="G178" s="23"/>
      <c r="H178" s="23"/>
      <c r="I178" s="2"/>
    </row>
    <row r="179" spans="2:9" s="3" customFormat="1" ht="19.5" customHeight="1" x14ac:dyDescent="0.25">
      <c r="B179" s="23"/>
      <c r="C179" s="23"/>
      <c r="D179" s="23"/>
      <c r="E179" s="23"/>
      <c r="F179" s="2"/>
      <c r="G179" s="23"/>
      <c r="H179" s="23"/>
      <c r="I179" s="2"/>
    </row>
    <row r="180" spans="2:9" s="3" customFormat="1" ht="19.5" customHeight="1" x14ac:dyDescent="0.25">
      <c r="B180" s="23"/>
      <c r="C180" s="23"/>
      <c r="D180" s="23"/>
      <c r="E180" s="23"/>
      <c r="F180" s="2"/>
      <c r="G180" s="23"/>
      <c r="H180" s="23"/>
      <c r="I180" s="2"/>
    </row>
    <row r="181" spans="2:9" s="3" customFormat="1" ht="19.5" customHeight="1" x14ac:dyDescent="0.25">
      <c r="B181" s="23"/>
      <c r="C181" s="23"/>
      <c r="D181" s="23"/>
      <c r="E181" s="23"/>
      <c r="F181" s="2"/>
      <c r="G181" s="23"/>
      <c r="H181" s="23"/>
      <c r="I181" s="2"/>
    </row>
    <row r="182" spans="2:9" s="3" customFormat="1" ht="19.5" customHeight="1" x14ac:dyDescent="0.25">
      <c r="B182" s="23"/>
      <c r="C182" s="23"/>
      <c r="D182" s="23"/>
      <c r="E182" s="23"/>
      <c r="F182" s="2"/>
      <c r="G182" s="23"/>
      <c r="H182" s="23"/>
      <c r="I182" s="2"/>
    </row>
    <row r="183" spans="2:9" s="3" customFormat="1" ht="19.5" customHeight="1" x14ac:dyDescent="0.25">
      <c r="B183" s="23"/>
      <c r="C183" s="23"/>
      <c r="D183" s="23"/>
      <c r="E183" s="23"/>
      <c r="F183" s="2"/>
      <c r="G183" s="23"/>
      <c r="H183" s="23"/>
      <c r="I183" s="2"/>
    </row>
    <row r="184" spans="2:9" s="3" customFormat="1" ht="19.5" customHeight="1" x14ac:dyDescent="0.25">
      <c r="B184" s="23"/>
      <c r="C184" s="23"/>
      <c r="D184" s="23"/>
      <c r="E184" s="23"/>
      <c r="F184" s="2"/>
      <c r="G184" s="23"/>
      <c r="H184" s="23"/>
      <c r="I184" s="2"/>
    </row>
    <row r="185" spans="2:9" s="3" customFormat="1" ht="19.5" customHeight="1" x14ac:dyDescent="0.25">
      <c r="B185" s="23"/>
      <c r="C185" s="23"/>
      <c r="D185" s="23"/>
      <c r="E185" s="23"/>
      <c r="F185" s="2"/>
      <c r="G185" s="23"/>
      <c r="H185" s="23"/>
      <c r="I185" s="2"/>
    </row>
    <row r="186" spans="2:9" s="3" customFormat="1" ht="19.5" customHeight="1" x14ac:dyDescent="0.25">
      <c r="B186" s="23"/>
      <c r="C186" s="23"/>
      <c r="D186" s="23"/>
      <c r="E186" s="23"/>
      <c r="F186" s="2"/>
      <c r="G186" s="23"/>
      <c r="H186" s="23"/>
      <c r="I186" s="2"/>
    </row>
    <row r="187" spans="2:9" s="3" customFormat="1" ht="19.5" customHeight="1" x14ac:dyDescent="0.25">
      <c r="B187" s="23"/>
      <c r="C187" s="23"/>
      <c r="D187" s="23"/>
      <c r="E187" s="23"/>
      <c r="F187" s="2"/>
      <c r="G187" s="23"/>
      <c r="H187" s="23"/>
      <c r="I187" s="2"/>
    </row>
    <row r="188" spans="2:9" s="3" customFormat="1" ht="19.5" customHeight="1" x14ac:dyDescent="0.25">
      <c r="B188" s="23"/>
      <c r="C188" s="23"/>
      <c r="D188" s="23"/>
      <c r="E188" s="23"/>
      <c r="F188" s="2"/>
      <c r="G188" s="23"/>
      <c r="H188" s="23"/>
      <c r="I188" s="2"/>
    </row>
    <row r="189" spans="2:9" s="3" customFormat="1" ht="19.5" customHeight="1" x14ac:dyDescent="0.25">
      <c r="B189" s="23"/>
      <c r="C189" s="23"/>
      <c r="D189" s="23"/>
      <c r="E189" s="23"/>
      <c r="F189" s="2"/>
      <c r="G189" s="23"/>
      <c r="H189" s="23"/>
      <c r="I189" s="2"/>
    </row>
    <row r="190" spans="2:9" s="3" customFormat="1" ht="19.5" customHeight="1" x14ac:dyDescent="0.25">
      <c r="B190" s="23"/>
      <c r="C190" s="23"/>
      <c r="D190" s="23"/>
      <c r="E190" s="23"/>
      <c r="F190" s="2"/>
      <c r="G190" s="23"/>
      <c r="H190" s="23"/>
      <c r="I190" s="2"/>
    </row>
    <row r="191" spans="2:9" s="3" customFormat="1" ht="19.5" customHeight="1" x14ac:dyDescent="0.25">
      <c r="B191" s="23"/>
      <c r="C191" s="23"/>
      <c r="D191" s="23"/>
      <c r="E191" s="23"/>
      <c r="F191" s="2"/>
      <c r="G191" s="23"/>
      <c r="H191" s="23"/>
      <c r="I191" s="2"/>
    </row>
    <row r="192" spans="2:9" s="3" customFormat="1" ht="19.5" customHeight="1" x14ac:dyDescent="0.25">
      <c r="B192" s="23"/>
      <c r="C192" s="23"/>
      <c r="D192" s="23"/>
      <c r="E192" s="23"/>
      <c r="F192" s="2"/>
      <c r="G192" s="23"/>
      <c r="H192" s="23"/>
      <c r="I192" s="2"/>
    </row>
    <row r="193" spans="2:9" s="3" customFormat="1" ht="19.5" customHeight="1" x14ac:dyDescent="0.25">
      <c r="B193" s="23"/>
      <c r="C193" s="23"/>
      <c r="D193" s="23"/>
      <c r="E193" s="23"/>
      <c r="F193" s="2"/>
      <c r="G193" s="23"/>
      <c r="H193" s="23"/>
      <c r="I193" s="2"/>
    </row>
    <row r="194" spans="2:9" s="3" customFormat="1" ht="19.5" customHeight="1" x14ac:dyDescent="0.25">
      <c r="B194" s="23"/>
      <c r="C194" s="23"/>
      <c r="D194" s="23"/>
      <c r="E194" s="23"/>
      <c r="F194" s="2"/>
      <c r="G194" s="23"/>
      <c r="H194" s="23"/>
      <c r="I194" s="2"/>
    </row>
    <row r="195" spans="2:9" s="3" customFormat="1" ht="19.5" customHeight="1" x14ac:dyDescent="0.25">
      <c r="B195" s="23"/>
      <c r="C195" s="23"/>
      <c r="D195" s="23"/>
      <c r="E195" s="23"/>
      <c r="F195" s="2"/>
      <c r="G195" s="23"/>
      <c r="H195" s="23"/>
      <c r="I195" s="2"/>
    </row>
    <row r="196" spans="2:9" s="3" customFormat="1" ht="19.5" customHeight="1" x14ac:dyDescent="0.25">
      <c r="B196" s="23"/>
      <c r="C196" s="23"/>
      <c r="D196" s="23"/>
      <c r="E196" s="23"/>
      <c r="F196" s="2"/>
      <c r="G196" s="23"/>
      <c r="H196" s="23"/>
      <c r="I196" s="2"/>
    </row>
    <row r="197" spans="2:9" s="3" customFormat="1" ht="19.5" customHeight="1" x14ac:dyDescent="0.25">
      <c r="B197" s="23"/>
      <c r="C197" s="23"/>
      <c r="D197" s="23"/>
      <c r="E197" s="23"/>
      <c r="F197" s="2"/>
      <c r="G197" s="23"/>
      <c r="H197" s="23"/>
      <c r="I197" s="2"/>
    </row>
    <row r="198" spans="2:9" s="3" customFormat="1" ht="19.5" customHeight="1" x14ac:dyDescent="0.25">
      <c r="B198" s="23"/>
      <c r="C198" s="23"/>
      <c r="D198" s="23"/>
      <c r="E198" s="23"/>
      <c r="F198" s="2"/>
      <c r="G198" s="23"/>
      <c r="H198" s="23"/>
      <c r="I198" s="2"/>
    </row>
    <row r="199" spans="2:9" s="3" customFormat="1" ht="19.5" customHeight="1" x14ac:dyDescent="0.25">
      <c r="B199" s="23"/>
      <c r="C199" s="23"/>
      <c r="D199" s="23"/>
      <c r="E199" s="23"/>
      <c r="F199" s="2"/>
      <c r="G199" s="23"/>
      <c r="H199" s="23"/>
      <c r="I199" s="2"/>
    </row>
    <row r="200" spans="2:9" s="3" customFormat="1" ht="19.5" customHeight="1" x14ac:dyDescent="0.25">
      <c r="B200" s="23"/>
      <c r="C200" s="23"/>
      <c r="D200" s="23"/>
      <c r="E200" s="23"/>
      <c r="F200" s="2"/>
      <c r="G200" s="23"/>
      <c r="H200" s="23"/>
      <c r="I200" s="2"/>
    </row>
    <row r="201" spans="2:9" s="3" customFormat="1" ht="19.5" customHeight="1" x14ac:dyDescent="0.25">
      <c r="B201" s="23"/>
      <c r="C201" s="23"/>
      <c r="D201" s="23"/>
      <c r="E201" s="23"/>
      <c r="F201" s="2"/>
      <c r="G201" s="23"/>
      <c r="H201" s="23"/>
      <c r="I201" s="2"/>
    </row>
    <row r="202" spans="2:9" s="3" customFormat="1" ht="19.5" customHeight="1" x14ac:dyDescent="0.25">
      <c r="B202" s="23"/>
      <c r="C202" s="23"/>
      <c r="D202" s="23"/>
      <c r="E202" s="23"/>
      <c r="F202" s="2"/>
      <c r="G202" s="23"/>
      <c r="H202" s="23"/>
      <c r="I202" s="2"/>
    </row>
    <row r="203" spans="2:9" s="3" customFormat="1" ht="19.5" customHeight="1" x14ac:dyDescent="0.25">
      <c r="B203" s="23"/>
      <c r="C203" s="23"/>
      <c r="D203" s="23"/>
      <c r="E203" s="23"/>
      <c r="F203" s="2"/>
      <c r="G203" s="23"/>
      <c r="H203" s="23"/>
      <c r="I203" s="2"/>
    </row>
    <row r="204" spans="2:9" s="3" customFormat="1" ht="19.5" customHeight="1" x14ac:dyDescent="0.25">
      <c r="B204" s="23"/>
      <c r="C204" s="23"/>
      <c r="D204" s="23"/>
      <c r="E204" s="23"/>
      <c r="F204" s="2"/>
      <c r="G204" s="23"/>
      <c r="H204" s="23"/>
      <c r="I204" s="2"/>
    </row>
    <row r="205" spans="2:9" s="3" customFormat="1" ht="19.5" customHeight="1" x14ac:dyDescent="0.25">
      <c r="B205" s="23"/>
      <c r="C205" s="23"/>
      <c r="D205" s="23"/>
      <c r="E205" s="23"/>
      <c r="F205" s="2"/>
      <c r="G205" s="23"/>
      <c r="H205" s="23"/>
      <c r="I205" s="2"/>
    </row>
    <row r="206" spans="2:9" s="3" customFormat="1" ht="19.5" customHeight="1" x14ac:dyDescent="0.25">
      <c r="B206" s="23"/>
      <c r="C206" s="23"/>
      <c r="D206" s="23"/>
      <c r="E206" s="23"/>
      <c r="F206" s="2"/>
      <c r="G206" s="23"/>
      <c r="H206" s="23"/>
      <c r="I206" s="2"/>
    </row>
    <row r="207" spans="2:9" s="3" customFormat="1" ht="19.5" customHeight="1" x14ac:dyDescent="0.25">
      <c r="B207" s="23"/>
      <c r="C207" s="23"/>
      <c r="D207" s="23"/>
      <c r="E207" s="23"/>
      <c r="F207" s="2"/>
      <c r="G207" s="23"/>
      <c r="H207" s="23"/>
      <c r="I207" s="2"/>
    </row>
    <row r="208" spans="2:9" s="3" customFormat="1" ht="19.5" customHeight="1" x14ac:dyDescent="0.25">
      <c r="B208" s="23"/>
      <c r="C208" s="23"/>
      <c r="D208" s="23"/>
      <c r="E208" s="23"/>
      <c r="F208" s="2"/>
      <c r="G208" s="23"/>
      <c r="H208" s="23"/>
      <c r="I208" s="2"/>
    </row>
    <row r="209" spans="1:9" s="3" customFormat="1" ht="19.5" customHeight="1" x14ac:dyDescent="0.25">
      <c r="B209" s="23"/>
      <c r="C209" s="23"/>
      <c r="D209" s="23"/>
      <c r="E209" s="23"/>
      <c r="F209" s="2"/>
      <c r="G209" s="23"/>
      <c r="H209" s="23"/>
      <c r="I209" s="2"/>
    </row>
    <row r="210" spans="1:9" s="3" customFormat="1" ht="19.5" customHeight="1" x14ac:dyDescent="0.25">
      <c r="B210" s="23"/>
      <c r="C210" s="23"/>
      <c r="D210" s="23"/>
      <c r="E210" s="23"/>
      <c r="F210" s="2"/>
      <c r="G210" s="23"/>
      <c r="H210" s="23"/>
      <c r="I210" s="2"/>
    </row>
    <row r="211" spans="1:9" s="3" customFormat="1" ht="19.5" customHeight="1" x14ac:dyDescent="0.25">
      <c r="B211" s="23"/>
      <c r="C211" s="23"/>
      <c r="D211" s="23"/>
      <c r="E211" s="23"/>
      <c r="F211" s="2"/>
      <c r="G211" s="23"/>
      <c r="H211" s="23"/>
      <c r="I211" s="2"/>
    </row>
    <row r="212" spans="1:9" s="3" customFormat="1" ht="19.5" customHeight="1" x14ac:dyDescent="0.25">
      <c r="B212" s="23"/>
      <c r="C212" s="23"/>
      <c r="D212" s="23"/>
      <c r="E212" s="23"/>
      <c r="F212" s="2"/>
      <c r="G212" s="23"/>
      <c r="H212" s="23"/>
      <c r="I212" s="2"/>
    </row>
    <row r="213" spans="1:9" s="3" customFormat="1" ht="19.5" customHeight="1" x14ac:dyDescent="0.25">
      <c r="B213" s="23"/>
      <c r="C213" s="23"/>
      <c r="D213" s="23"/>
      <c r="E213" s="23"/>
      <c r="F213" s="2"/>
      <c r="G213" s="23"/>
      <c r="H213" s="23"/>
      <c r="I213" s="2"/>
    </row>
    <row r="214" spans="1:9" s="3" customFormat="1" ht="19.5" customHeight="1" x14ac:dyDescent="0.25">
      <c r="B214" s="23"/>
      <c r="C214" s="23"/>
      <c r="D214" s="23"/>
      <c r="E214" s="23"/>
      <c r="F214" s="2"/>
      <c r="G214" s="23"/>
      <c r="H214" s="23"/>
      <c r="I214" s="2"/>
    </row>
    <row r="215" spans="1:9" s="3" customFormat="1" ht="19.5" customHeight="1" x14ac:dyDescent="0.25">
      <c r="B215" s="23"/>
      <c r="C215" s="23"/>
      <c r="D215" s="23"/>
      <c r="E215" s="23"/>
      <c r="F215" s="2"/>
      <c r="G215" s="23"/>
      <c r="H215" s="23"/>
      <c r="I215" s="2"/>
    </row>
    <row r="216" spans="1:9" s="3" customFormat="1" ht="19.5" customHeight="1" x14ac:dyDescent="0.25">
      <c r="B216" s="23"/>
      <c r="C216" s="23"/>
      <c r="D216" s="23"/>
      <c r="E216" s="23"/>
      <c r="F216" s="2"/>
      <c r="G216" s="23"/>
      <c r="H216" s="23"/>
      <c r="I216" s="2"/>
    </row>
    <row r="217" spans="1:9" s="3" customFormat="1" ht="19.5" customHeight="1" x14ac:dyDescent="0.25">
      <c r="B217" s="23"/>
      <c r="C217" s="23"/>
      <c r="D217" s="23"/>
      <c r="E217" s="23"/>
      <c r="F217" s="2"/>
      <c r="G217" s="23"/>
      <c r="H217" s="23"/>
      <c r="I217" s="2"/>
    </row>
    <row r="218" spans="1:9" s="3" customFormat="1" ht="19.5" customHeight="1" x14ac:dyDescent="0.25">
      <c r="B218" s="23"/>
      <c r="C218" s="23"/>
      <c r="D218" s="23"/>
      <c r="E218" s="23"/>
      <c r="F218" s="2"/>
      <c r="G218" s="23"/>
      <c r="H218" s="23"/>
      <c r="I218" s="2"/>
    </row>
    <row r="219" spans="1:9" s="3" customFormat="1" ht="19.5" customHeight="1" x14ac:dyDescent="0.25">
      <c r="B219" s="23"/>
      <c r="C219" s="23"/>
      <c r="D219" s="23"/>
      <c r="E219" s="23"/>
      <c r="F219" s="2"/>
      <c r="G219" s="23"/>
      <c r="H219" s="23"/>
      <c r="I219" s="2"/>
    </row>
    <row r="220" spans="1:9" s="3" customFormat="1" ht="19.5" customHeight="1" x14ac:dyDescent="0.25">
      <c r="B220" s="23"/>
      <c r="C220" s="23"/>
      <c r="D220" s="23"/>
      <c r="E220" s="23"/>
      <c r="F220" s="2"/>
      <c r="G220" s="23"/>
      <c r="H220" s="23"/>
      <c r="I220" s="2"/>
    </row>
    <row r="221" spans="1:9" s="3" customFormat="1" ht="19.5" customHeight="1" x14ac:dyDescent="0.25">
      <c r="B221" s="23"/>
      <c r="C221" s="23"/>
      <c r="D221" s="23"/>
      <c r="E221" s="23"/>
      <c r="F221" s="2"/>
      <c r="G221" s="23"/>
      <c r="H221" s="23"/>
      <c r="I221" s="2"/>
    </row>
    <row r="222" spans="1:9" x14ac:dyDescent="0.25">
      <c r="A222" s="3"/>
    </row>
  </sheetData>
  <autoFilter ref="A4:I6" xr:uid="{2B1AC4CE-110E-403E-86D4-693395C453FA}"/>
  <mergeCells count="1">
    <mergeCell ref="B1:C1"/>
  </mergeCells>
  <conditionalFormatting sqref="A6:I6">
    <cfRule type="expression" dxfId="1" priority="1">
      <formula>MOD(ROW(),2)=0</formula>
    </cfRule>
    <cfRule type="expression" dxfId="0" priority="2">
      <formula>MOD(ROW(),2)=0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1916D-A047-482F-9629-9290139788B3}">
  <dimension ref="A1:C11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5" x14ac:dyDescent="0.25"/>
  <cols>
    <col min="1" max="1" width="41.5703125" customWidth="1"/>
    <col min="2" max="2" width="28.85546875" customWidth="1"/>
    <col min="3" max="3" width="29.85546875" customWidth="1"/>
    <col min="5" max="5" width="22.42578125" customWidth="1"/>
  </cols>
  <sheetData>
    <row r="1" spans="1:3" ht="19.5" customHeight="1" x14ac:dyDescent="0.25">
      <c r="A1" s="54"/>
      <c r="C1" s="5" t="str">
        <f>Inclusions!B1</f>
        <v>Mis à jour : le 03/12/2025 19:08</v>
      </c>
    </row>
    <row r="2" spans="1:3" x14ac:dyDescent="0.25">
      <c r="A2" s="54"/>
    </row>
    <row r="3" spans="1:3" x14ac:dyDescent="0.25">
      <c r="A3" s="54"/>
    </row>
    <row r="4" spans="1:3" ht="40.15" customHeight="1" x14ac:dyDescent="0.25">
      <c r="A4" s="22"/>
      <c r="B4" s="10" t="s">
        <v>26</v>
      </c>
      <c r="C4" s="10" t="s">
        <v>25</v>
      </c>
    </row>
    <row r="5" spans="1:3" ht="40.15" customHeight="1" x14ac:dyDescent="0.25">
      <c r="A5" s="7" t="s">
        <v>24</v>
      </c>
      <c r="B5" s="8">
        <f>'Synthèse par centre'!D5</f>
        <v>0</v>
      </c>
      <c r="C5" s="8">
        <f>'Synthèse par centre'!G5</f>
        <v>1</v>
      </c>
    </row>
    <row r="6" spans="1:3" ht="40.15" customHeight="1" x14ac:dyDescent="0.25">
      <c r="A6" s="7" t="s">
        <v>22</v>
      </c>
      <c r="B6" s="8">
        <f>'Synthèse par centre'!E5</f>
        <v>0</v>
      </c>
      <c r="C6" s="9" t="s">
        <v>23</v>
      </c>
    </row>
    <row r="7" spans="1:3" ht="40.15" customHeight="1" x14ac:dyDescent="0.25">
      <c r="A7" s="7" t="s">
        <v>5</v>
      </c>
      <c r="B7" s="6" t="str">
        <f>IF(B5&gt;0,B6/B5,"-")</f>
        <v>-</v>
      </c>
      <c r="C7" s="9" t="s">
        <v>23</v>
      </c>
    </row>
    <row r="8" spans="1:3" ht="40.15" customHeight="1" x14ac:dyDescent="0.25">
      <c r="A8" s="7" t="s">
        <v>8</v>
      </c>
      <c r="B8" s="8">
        <f>COUNTIFS(endobest_inclusions[CHIR AVANT],"Oui",endobest_inclusions[CHANGT PRISE EN CHARGE],"Oui")</f>
        <v>0</v>
      </c>
      <c r="C8" s="8">
        <f>COUNTIFS(endobest_inclusions[CHIR AVANT],"Non",endobest_inclusions[CHANGT PRISE EN CHARGE],"Oui")</f>
        <v>1</v>
      </c>
    </row>
    <row r="9" spans="1:3" ht="40.15" customHeight="1" x14ac:dyDescent="0.25">
      <c r="A9" s="7" t="s">
        <v>9</v>
      </c>
      <c r="B9" s="6" t="str">
        <f>IF(B5&gt;0,B8/B5,"-")</f>
        <v>-</v>
      </c>
      <c r="C9" s="6">
        <f>IF(C5&gt;0,C8/C5,"-")</f>
        <v>1</v>
      </c>
    </row>
    <row r="10" spans="1:3" ht="40.15" customHeight="1" x14ac:dyDescent="0.25"/>
    <row r="11" spans="1:3" ht="40.15" customHeight="1" x14ac:dyDescent="0.25"/>
  </sheetData>
  <mergeCells count="1">
    <mergeCell ref="A1:A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a a 3 c c 2 8 - a d 7 5 - 4 1 4 f - b 4 6 b - f 9 a d d 0 6 c 7 5 3 3 "   x m l n s = " h t t p : / / s c h e m a s . m i c r o s o f t . c o m / D a t a M a s h u p " > A A A A A B c D A A B Q S w M E F A A C A A g A m g N r W 8 R e Q Y q n A A A A 9 w A A A B I A H A B D b 2 5 m a W c v U G F j a 2 F n Z S 5 4 b W w g o h g A K K A U A A A A A A A A A A A A A A A A A A A A A A A A A A A A h Y + 9 D o I w G E V f h X S n L f h H y E c Z T J w k M Z o Y 1 w Y K N E I x b b G 8 m 4 O P 5 C t I o q i b 4 z 0 5 w 7 m P 2 x 3 S o W 2 8 q 9 B G d i p B A a b I E y r v C q m q B P W 2 9 C O U M t j x / M w r 4 Y 2 y M v F g i g T V 1 l 5 i Q p x z 2 M 1 w p y s S U h q Q U 7 Y 9 5 L V o O f r I 8 r / s S 2 U s V 7 l A D I 6 v G B b i Y E H x K l r O c Q h k o p B J 9 T X C M R h T I D 8 Q 1 n 1 j e y 1 Y q f 3 N H s g 0 g b x P s C d Q S w M E F A A C A A g A m g N r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o D a 1 s o i k e 4 D g A A A B E A A A A T A B w A R m 9 y b X V s Y X M v U 2 V j d G l v b j E u b S C i G A A o o B Q A A A A A A A A A A A A A A A A A A A A A A A A A A A A r T k 0 u y c z P U w i G 0 I b W A F B L A Q I t A B Q A A g A I A J o D a 1 v E X k G K p w A A A P c A A A A S A A A A A A A A A A A A A A A A A A A A A A B D b 2 5 m a W c v U G F j a 2 F n Z S 5 4 b W x Q S w E C L Q A U A A I A C A C a A 2 t b D 8 r p q 6 Q A A A D p A A A A E w A A A A A A A A A A A A A A A A D z A A A A W 0 N v b n R l b n R f V H l w Z X N d L n h t b F B L A Q I t A B Q A A g A I A J o D a 1 s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I v y L u l O 9 N T I a / 9 C k v D H Q x A A A A A A I A A A A A A B B m A A A A A Q A A I A A A A E H c v L c 6 d g f c x 0 W U 1 g 8 + 2 9 g q 0 E b o Z x b d x M V J P k l l c R h e A A A A A A 6 A A A A A A g A A I A A A A A B J n s j R U s l 9 Y o B c a 3 v i m 9 Z K p S s 0 l h q B v B g N k H + d I D b J U A A A A B s x O R V 9 2 3 g x y s t C 3 H v P 9 0 2 K a Z y k S j j K H D B B w E 7 m 6 W Z D p K D r N O c d P + u o 6 c W F f u 3 X V q 0 W n s j B n F I t d w y 2 0 l p v k + c p m m r I G 1 v u 3 6 b 9 R D 0 3 V j V V Q A A A A B O 5 + f Q / b A R a h C n 6 o D e A i 7 M b z c W L q R c 9 9 + s H T E B D 4 I B e N P N k m D 7 / f J H a r d 8 b A 8 / H T A B Z m K c p H R z M s d K Y g 4 G F O B Q = < / D a t a M a s h u p > 
</file>

<file path=customXml/itemProps1.xml><?xml version="1.0" encoding="utf-8"?>
<ds:datastoreItem xmlns:ds="http://schemas.openxmlformats.org/officeDocument/2006/customXml" ds:itemID="{A0C4CA9F-3CA2-49B1-A671-326D7868A19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Inclusions</vt:lpstr>
      <vt:lpstr>Synthèse par centre</vt:lpstr>
      <vt:lpstr>Synthèse globale par population</vt:lpstr>
      <vt:lpstr>date_updated</vt:lpstr>
      <vt:lpstr>endobest_organizations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Abdelkouddous LHACHIMI</dc:creator>
  <cp:lastModifiedBy>Abdelkouddous LHACHIMI</cp:lastModifiedBy>
  <dcterms:created xsi:type="dcterms:W3CDTF">2025-06-13T12:43:43Z</dcterms:created>
  <dcterms:modified xsi:type="dcterms:W3CDTF">2026-05-05T21:53:39Z</dcterms:modified>
</cp:coreProperties>
</file>